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autoCompressPictures="0" defaultThemeVersion="202300"/>
  <mc:AlternateContent xmlns:mc="http://schemas.openxmlformats.org/markup-compatibility/2006">
    <mc:Choice Requires="x15">
      <x15ac:absPath xmlns:x15ac="http://schemas.microsoft.com/office/spreadsheetml/2010/11/ac" url="N:\ACCT\MUTUAL\2025\4Q25\8-K\"/>
    </mc:Choice>
  </mc:AlternateContent>
  <xr:revisionPtr revIDLastSave="0" documentId="8_{358B7056-A64B-4B62-AC4C-99D0DE7ED1EE}" xr6:coauthVersionLast="47" xr6:coauthVersionMax="47" xr10:uidLastSave="{00000000-0000-0000-0000-000000000000}"/>
  <bookViews>
    <workbookView xWindow="-28920" yWindow="-7740" windowWidth="29040" windowHeight="1572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2" i="1" l="1"/>
  <c r="D130" i="1"/>
  <c r="D116" i="1"/>
  <c r="D93" i="1"/>
  <c r="D105" i="1"/>
  <c r="D83" i="1"/>
  <c r="D65" i="1"/>
  <c r="D42" i="1"/>
  <c r="D123" i="1"/>
  <c r="D144" i="1"/>
  <c r="J144" i="1"/>
  <c r="F142" i="1"/>
  <c r="F130" i="1"/>
  <c r="F116" i="1"/>
  <c r="F93" i="1"/>
  <c r="F105" i="1"/>
  <c r="F83" i="1"/>
  <c r="F65" i="1"/>
  <c r="F42" i="1"/>
  <c r="F123" i="1"/>
  <c r="F144" i="1"/>
  <c r="E93" i="1"/>
  <c r="E105" i="1"/>
  <c r="E65" i="1"/>
  <c r="E142" i="1"/>
  <c r="E130" i="1"/>
  <c r="E116" i="1"/>
  <c r="E83" i="1"/>
  <c r="E42" i="1"/>
  <c r="E123" i="1"/>
  <c r="E144" i="1"/>
  <c r="K71" i="1"/>
  <c r="K46" i="1"/>
  <c r="K25" i="1"/>
</calcChain>
</file>

<file path=xl/sharedStrings.xml><?xml version="1.0" encoding="utf-8"?>
<sst xmlns="http://schemas.openxmlformats.org/spreadsheetml/2006/main" count="434" uniqueCount="318">
  <si>
    <t>Federal Realty Investment Trust</t>
  </si>
  <si>
    <t xml:space="preserve">Real Estate Status Report </t>
  </si>
  <si>
    <t>Property Name</t>
  </si>
  <si>
    <t>MSA Description</t>
  </si>
  <si>
    <t>Real Estate at Cost</t>
  </si>
  <si>
    <t>Acreage</t>
  </si>
  <si>
    <t>Other Retail Tenants</t>
  </si>
  <si>
    <t>(in thousands)</t>
  </si>
  <si>
    <t>Barcroft Plaza</t>
  </si>
  <si>
    <t>Washington-Arlington-Alexandria, DC-VA-MD-WV</t>
  </si>
  <si>
    <t xml:space="preserve">Harris Teeter </t>
  </si>
  <si>
    <t>Bethesda Row</t>
  </si>
  <si>
    <t>Giant Food</t>
  </si>
  <si>
    <t>Apple / Anthropologie / Equinox / Multiple Restaurants</t>
  </si>
  <si>
    <t>Birch &amp; Broad</t>
  </si>
  <si>
    <t>CVS / Staples</t>
  </si>
  <si>
    <t xml:space="preserve">Chesterbrook </t>
  </si>
  <si>
    <t>Safeway</t>
  </si>
  <si>
    <t>Starbucks</t>
  </si>
  <si>
    <t>Congressional Plaza</t>
  </si>
  <si>
    <t>The Fresh Market</t>
  </si>
  <si>
    <t>Ulta / Barnes &amp; Noble / Container Store</t>
  </si>
  <si>
    <t>Courthouse Center</t>
  </si>
  <si>
    <t>Fairfax Junction</t>
  </si>
  <si>
    <t>Aldi</t>
  </si>
  <si>
    <t>CVS / Planet Fitness</t>
  </si>
  <si>
    <t>Federal Plaza</t>
  </si>
  <si>
    <t>Trader Joe's</t>
  </si>
  <si>
    <t>TJ Maxx / Micro Center / Ross Dress for Less</t>
  </si>
  <si>
    <t>Friendship Center</t>
  </si>
  <si>
    <t>Maggiano's</t>
  </si>
  <si>
    <t>Gaithersburg Square</t>
  </si>
  <si>
    <t>Marshalls / Ross Dress for Less / Ashley Furniture HomeStore / CVS</t>
  </si>
  <si>
    <t>Graham Park Plaza</t>
  </si>
  <si>
    <t>Idylwood Plaza</t>
  </si>
  <si>
    <t>TBA</t>
  </si>
  <si>
    <t>Kingstowne Towne Center</t>
  </si>
  <si>
    <t>Giant Food / Safeway</t>
  </si>
  <si>
    <t>TJ Maxx / HomeGoods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</si>
  <si>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</si>
  <si>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</si>
  <si>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</si>
  <si>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</si>
  <si>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</si>
  <si>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</si>
  <si>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</si>
  <si>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Burlington / Ulta</t>
  </si>
  <si>
    <t>Old Keene Mill</t>
  </si>
  <si>
    <t>Walgreens / Planet Fitness</t>
  </si>
  <si>
    <t>Pike &amp; Rose</t>
  </si>
  <si>
    <t>Porsche / Uniqlo / REI / H&amp;M / L.L Bean / Multiple Restaurants</t>
  </si>
  <si>
    <t>Pike 7 Plaza</t>
  </si>
  <si>
    <t>Lidl</t>
  </si>
  <si>
    <t>TJ Maxx / DSW / Ulta</t>
  </si>
  <si>
    <t>Plaza del Mercado</t>
  </si>
  <si>
    <t>CVS / L.A. Fitness</t>
  </si>
  <si>
    <t>Providence Place</t>
  </si>
  <si>
    <t>Micro Center / CVS / Michaels</t>
  </si>
  <si>
    <t>Quince Orchard</t>
  </si>
  <si>
    <t>HomeGoods / L.A. Fitness / Staples</t>
  </si>
  <si>
    <t>Tower Shopping Center</t>
  </si>
  <si>
    <t>L.A. Mart</t>
  </si>
  <si>
    <t>Total Wine &amp; More / Talbots</t>
  </si>
  <si>
    <t>Twinbrooke Centre</t>
  </si>
  <si>
    <t>Outback Steakhouse</t>
  </si>
  <si>
    <t>Tyson's Station</t>
  </si>
  <si>
    <t>Village at Shirlington</t>
  </si>
  <si>
    <t>Harris Teeter</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</si>
  <si>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</si>
  <si>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</si>
  <si>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</si>
  <si>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</si>
  <si>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</si>
  <si>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</si>
  <si>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</si>
  <si>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</si>
  <si>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</si>
  <si>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</si>
  <si>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</si>
  <si>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</si>
  <si>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</si>
  <si>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</si>
  <si>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</si>
  <si>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</si>
  <si>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(4)(5)</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</si>
  <si>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</si>
  <si>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</si>
  <si>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</si>
  <si>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</si>
  <si>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</si>
  <si>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</si>
  <si>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</si>
  <si>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</si>
  <si>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Del Monte Shopping Center</t>
  </si>
  <si>
    <t>Salinas, CA</t>
  </si>
  <si>
    <t>Whole Foods</t>
  </si>
  <si>
    <t>Macy's / Petco / Pottery Barn / Apple / Sephora</t>
  </si>
  <si>
    <t>East Bay Bridge</t>
  </si>
  <si>
    <t>Pak-N-Save / Target</t>
  </si>
  <si>
    <t>Home Depot / Nordstrom Rack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</si>
  <si>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</si>
  <si>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</si>
  <si>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</si>
  <si>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</si>
  <si>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</si>
  <si>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</si>
  <si>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</si>
  <si>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</si>
  <si>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</si>
  <si>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</si>
  <si>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</si>
  <si>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CVS</t>
  </si>
  <si>
    <t>Hastings Ranch Plaza</t>
  </si>
  <si>
    <t>Marshalls / HomeGoods / CVS</t>
  </si>
  <si>
    <t>Old Town Center</t>
  </si>
  <si>
    <t xml:space="preserve">San Jose-Sunnyvale-Santa Clara, CA </t>
  </si>
  <si>
    <t>Anthropologie / Sephora / Arhaus Furniture / Teleferic Barcelona</t>
  </si>
  <si>
    <t>Olivo at Mission Hills</t>
  </si>
  <si>
    <t>Target</t>
  </si>
  <si>
    <t>24 Hour Fitness / Ross Dress for Less / Ulta</t>
  </si>
  <si>
    <t>Pinole Vista Crossing</t>
  </si>
  <si>
    <t>FoodMaxx</t>
  </si>
  <si>
    <t>TJ Maxx / Nordstrom Rack / HomeGoods / Ulta</t>
  </si>
  <si>
    <t>Plaza Del Sol</t>
  </si>
  <si>
    <t>Superior Grocers (S)</t>
  </si>
  <si>
    <t>Marshalls</t>
  </si>
  <si>
    <t>Plaza El Segundo / The Point</t>
  </si>
  <si>
    <t>Nordstrom Rack / HomeGoods / Dick's Sporting Goods / Multiple Restaurants</t>
  </si>
  <si>
    <t>San Antonio Center</t>
  </si>
  <si>
    <t>(4)(6)</t>
  </si>
  <si>
    <t>Trader Joe's / Walmart</t>
  </si>
  <si>
    <t>24 Hour Fitness</t>
  </si>
  <si>
    <t>Santana Row</t>
  </si>
  <si>
    <t>Crate &amp; Barrel / Container Store / Best Buy / Sephora / Multiple Restaurants</t>
  </si>
  <si>
    <t>Sylmar Towne Center</t>
  </si>
  <si>
    <t>Food 4 Less</t>
  </si>
  <si>
    <t>CVS / Ross Dress for Less</t>
  </si>
  <si>
    <t>Westgate Center</t>
  </si>
  <si>
    <t>Target / TBA</t>
  </si>
  <si>
    <t>Nordstrom Rack / Nike Factory / TJ Maxx / Ross Dress for Less</t>
  </si>
  <si>
    <t>Total California</t>
  </si>
  <si>
    <t>Brick Plaza</t>
  </si>
  <si>
    <t>New York-Newark-Jersey City, NY-NJ-PA</t>
  </si>
  <si>
    <t>L.A. Fitness / HomeGoods / Ulta / Burlington</t>
  </si>
  <si>
    <t>Brook 35</t>
  </si>
  <si>
    <t>(5) (6)</t>
  </si>
  <si>
    <t>Banana Republic / Gap / Tommy's Tavern + Tap</t>
  </si>
  <si>
    <t>Darien Commons</t>
  </si>
  <si>
    <t>Bridgeport-Stamford-Norwalk, CT</t>
  </si>
  <si>
    <t>Equinox / Walgreens / Multiple Restaurants</t>
  </si>
  <si>
    <t>Fresh Meadows</t>
  </si>
  <si>
    <t>Lidl / 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</si>
  <si>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</si>
  <si>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</si>
  <si>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</si>
  <si>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</si>
  <si>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</si>
  <si>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</si>
  <si>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</si>
  <si>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</si>
  <si>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</si>
  <si>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</si>
  <si>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</si>
  <si>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</si>
  <si>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</si>
  <si>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(5) (7) </t>
  </si>
  <si>
    <t>CVS / New York Sports Club / Sephora / Multiple Restaurants</t>
  </si>
  <si>
    <t>Huntington</t>
  </si>
  <si>
    <t>Petsmart / REI / Ulta</t>
  </si>
  <si>
    <t>Huntington Square</t>
  </si>
  <si>
    <t>Aldi / Stop &amp; Shop (S)</t>
  </si>
  <si>
    <t>24 Hour Fitness / AMC</t>
  </si>
  <si>
    <t>Melville Mall</t>
  </si>
  <si>
    <t>Uncle Giuseppe's Marketplace</t>
  </si>
  <si>
    <t>Marshalls / Dick's Sporting Goods</t>
  </si>
  <si>
    <t>Mercer on One</t>
  </si>
  <si>
    <t>Trenton, NJ</t>
  </si>
  <si>
    <t>Nike / Ross Dress for Less / Nordstrom Rack / REI / Tesla</t>
  </si>
  <si>
    <t>The Grove at Shrewsbury</t>
  </si>
  <si>
    <t>Bloomies / lululemon / Anthropologie / Pottery Barn / Williams Sonoma</t>
  </si>
  <si>
    <t>Troy Hills</t>
  </si>
  <si>
    <t>Floor &amp; Décor / Michaels</t>
  </si>
  <si>
    <t>Total NY Metro/New Jersey</t>
  </si>
  <si>
    <t>Andorra</t>
  </si>
  <si>
    <t>Philadelphia-Camden-Wilmington, PA-NJ-DE-MD</t>
  </si>
  <si>
    <t>TJ Maxx / Kohl's / L.A. Fitness / Five Below</t>
  </si>
  <si>
    <t>Bala Cynwyd on City Avenue</t>
  </si>
  <si>
    <t>Acme Markets</t>
  </si>
  <si>
    <t>Michaels / L.A. Fitness</t>
  </si>
  <si>
    <t>Ellisburg</t>
  </si>
  <si>
    <t>Five Below / RH Outlet</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</si>
  <si>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</si>
  <si>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</si>
  <si>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</si>
  <si>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</si>
  <si>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</si>
  <si>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</si>
  <si>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</si>
  <si>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</si>
  <si>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</si>
  <si>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</si>
  <si>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</si>
  <si>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Amazon Food</t>
  </si>
  <si>
    <t>Marshalls / Five Below</t>
  </si>
  <si>
    <t>Wynnewood</t>
  </si>
  <si>
    <t>Old Navy / DSW</t>
  </si>
  <si>
    <t>Total Philadelphia Metropolitan Area</t>
  </si>
  <si>
    <t>Assembly Row / Assembly Square Marketplace</t>
  </si>
  <si>
    <t>Boston-Cambridge-Newton, MA-NH</t>
  </si>
  <si>
    <t>TJ Maxx / AMC / Nike / Burlington / World Market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</si>
  <si>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</si>
  <si>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</si>
  <si>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</si>
  <si>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</si>
  <si>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</si>
  <si>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</si>
  <si>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</si>
  <si>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</si>
  <si>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</si>
  <si>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</si>
  <si>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</si>
  <si>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</si>
  <si>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</si>
  <si>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</si>
  <si>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</si>
  <si>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Annapolis Town Center</t>
  </si>
  <si>
    <t>Baltimore-Columbia-Towson, MD</t>
  </si>
  <si>
    <t>Whole Foods /
Target (S)</t>
  </si>
  <si>
    <t>Restoration Hardware / Pottery Barn / Williams Sonoma / Life Time Fitness / Anthropologie</t>
  </si>
  <si>
    <t>Governor Plaza</t>
  </si>
  <si>
    <t>Dick's Sporting Goods / Ross Dress for Less / Petco / Bob's Discount Furniture</t>
  </si>
  <si>
    <t>Perring Plaza</t>
  </si>
  <si>
    <t>Home Depot / Dick's Sporting Goods / Micro Center / Burlington</t>
  </si>
  <si>
    <t>THE AVENUE at White Marsh</t>
  </si>
  <si>
    <t>AMC / Ulta / Old Navy / Nike</t>
  </si>
  <si>
    <t>The Shoppes at Nottingham Square</t>
  </si>
  <si>
    <t>White Marsh Other</t>
  </si>
  <si>
    <t>White Marsh Plaza</t>
  </si>
  <si>
    <t>Total Baltimore</t>
  </si>
  <si>
    <t>South Florida</t>
  </si>
  <si>
    <t>CocoWalk</t>
  </si>
  <si>
    <t>Miami-Fort Lauderdale-West Palm Beach, FL</t>
  </si>
  <si>
    <t>Cinepolis Theaters / Youfit Health Club / Multiple Restaurants</t>
  </si>
  <si>
    <t>Del Mar Village</t>
  </si>
  <si>
    <t>Shops at Pembroke Gardens</t>
  </si>
  <si>
    <t>Nike Factory / Old Navy / DSW / Barnes &amp; Noble</t>
  </si>
  <si>
    <t>Tower Shops</t>
  </si>
  <si>
    <t>Trader Joe's / Costco (S)</t>
  </si>
  <si>
    <t>TJ Maxx / Ross Dress For Less / Best Buy / Ulta</t>
  </si>
  <si>
    <t>Total South Florida</t>
  </si>
  <si>
    <t>Crossroads</t>
  </si>
  <si>
    <t>Chicago-Naperville-Elgin, IL-IN-WI</t>
  </si>
  <si>
    <t>L.A. Fitness / Ulta / Binny's / Ferguson Home</t>
  </si>
  <si>
    <t>Finley Square</t>
  </si>
  <si>
    <t>Marshalls / HomeGoods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</si>
  <si>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</si>
  <si>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</si>
  <si>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</si>
  <si>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</si>
  <si>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</si>
  <si>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</si>
  <si>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</si>
  <si>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</si>
  <si>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</si>
  <si>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</si>
  <si>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Old Navy / Ulta / Michaels</t>
  </si>
  <si>
    <t>Camelback Colonnade</t>
  </si>
  <si>
    <t>Phoenix-Mesa-Chandler, AZ</t>
  </si>
  <si>
    <t>Fry's Food &amp; Drug</t>
  </si>
  <si>
    <t>Marshalls / Nordstrom Last Chance / Best Buy / HomeGoods</t>
  </si>
  <si>
    <t>Gratiot Plaza</t>
  </si>
  <si>
    <t>Detroit-Warren-Dearborn, MI</t>
  </si>
  <si>
    <t>Kroger</t>
  </si>
  <si>
    <t>Best Buy / Bob's Discount Furniture</t>
  </si>
  <si>
    <t>Lancaster</t>
  </si>
  <si>
    <t>Lancaster, PA</t>
  </si>
  <si>
    <t>AutoZone</t>
  </si>
  <si>
    <t>The Shops at Hilton Village</t>
  </si>
  <si>
    <t>CVS / Houston's</t>
  </si>
  <si>
    <t>Town Center Crossing / Town Center Plaza</t>
  </si>
  <si>
    <t>Kansas City, MO-KS</t>
  </si>
  <si>
    <t>Trader Joe’s</t>
  </si>
  <si>
    <t>Crate &amp; Barrel / Pottery Barn / Restoration Hardware / Apple / Aritzia / Macy's (S) / Dick's House of Sport (S)</t>
  </si>
  <si>
    <t>29th Place</t>
  </si>
  <si>
    <t>HomeGoods / DSW / Staples</t>
  </si>
  <si>
    <t>Willow Lawn</t>
  </si>
  <si>
    <t>Richmond, VA</t>
  </si>
  <si>
    <t>Old Navy / Ross Dress for Less / Gold's Gym / Dick's Sporting Goods / Ulta</t>
  </si>
  <si>
    <t>Village Pointe</t>
  </si>
  <si>
    <t>Omaha, NE-IA</t>
  </si>
  <si>
    <t>Nordstrom Rack / Best Buy / Apple / Sephora / lululemon / Scheels (S)</t>
  </si>
  <si>
    <t>Total Other</t>
  </si>
  <si>
    <t xml:space="preserve">Grand Total </t>
  </si>
  <si>
    <t>Residential Units</t>
  </si>
  <si>
    <t>Washington Metropolitan Area</t>
  </si>
  <si>
    <t>California</t>
  </si>
  <si>
    <t>NY Metro/New Jersey</t>
  </si>
  <si>
    <t>Philadelphia Metropolitan Area</t>
  </si>
  <si>
    <t>New England</t>
  </si>
  <si>
    <t>Baltimore</t>
  </si>
  <si>
    <t>Chicago</t>
  </si>
  <si>
    <t>Other</t>
  </si>
  <si>
    <t>GLA (1)</t>
  </si>
  <si>
    <t>% Leased (1)</t>
  </si>
  <si>
    <t>% Occupied (1)</t>
  </si>
  <si>
    <t>Grocery Anchor GLA</t>
  </si>
  <si>
    <t>Average Rent PSF (2)</t>
  </si>
  <si>
    <t>Grocery Anchor (3)</t>
  </si>
  <si>
    <t>Notes:</t>
  </si>
  <si>
    <t>(1) Represents the GLA,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</si>
  <si>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(2) Calculated as the aggregate, annualized in-place contractual (defined as cash basis excluding rent abatements) minimum rents for all occupied spaces divided by the aggregate GLA of all occupied spaces.</t>
  </si>
  <si>
    <t>(3) TBA indicates that a lease is signed.</t>
  </si>
  <si>
    <t>(4) All or a portion of this property is owned pursuant to a ground lease.</t>
  </si>
  <si>
    <t>(5) The Trust has a controlling financial interest in this property.</t>
  </si>
  <si>
    <t>(6) All or a portion of the property is owned in a "downREIT" partnership, of which a wholly owned subsidiary of the Trust is the sole general partner, with third party partners holding operating partnership units.</t>
  </si>
  <si>
    <t>(7) This property includes 40 buildings primarily along Washington Street and 14th Street in Hoboken, New Jersey.</t>
  </si>
  <si>
    <t>(8) This property includes CocoWalk and four buildings in Coconut Grove.</t>
  </si>
  <si>
    <t>(S)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</si>
</sst>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mmm\ d\,\ yyyy"/>
    <numFmt numFmtId="166" formatCode="* #,##0;* \(#,##0\);* &quot;—&quot;;_(@_)"/>
    <numFmt numFmtId="167" formatCode="#0;&quot;-&quot;#0;#0;_(@_)"/>
    <numFmt numFmtId="171" formatCode="#,##0;\(#,##0\);&quot;—&quot;;_(@_)"/>
    <numFmt numFmtId="173" formatCode="#0;\(#0\);&quot;—&quot;;_(@_)"/>
    <numFmt numFmtId="175" formatCode="_(* #,##0_);_(* \(#,##0\);_(* &quot;-&quot;??_);_(@_)"/>
    <numFmt numFmtId="177" formatCode="_(&quot;$&quot;* #,##0_);_(&quot;$&quot;* \(#,##0\);_(&quot;$&quot;* &quot;-&quot;??_);_(@_)"/>
  </numFmts>
  <fonts count="13"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Calibri"/>
      <family val="2"/>
    </font>
    <font>
      <sz val="10"/>
      <name val="Calibri"/>
      <family val="2"/>
    </font>
    <font>
      <sz val="9.5"/>
      <color rgb="FF000000"/>
      <name val="Calibri"/>
      <family val="2"/>
    </font>
    <font>
      <sz val="9"/>
      <color rgb="FF000000"/>
      <name val="Calibri"/>
      <family val="2"/>
    </font>
    <font>
      <b/>
      <sz val="10"/>
      <color rgb="FF000000"/>
      <name val="Calibri"/>
      <family val="2"/>
    </font>
    <font>
      <b/>
      <sz val="10"/>
      <name val="Calibri"/>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100">
    <xf numFmtId="0" fontId="0" fillId="0" borderId="0" xfId="0"/>
    <xf numFmtId="0" fontId="11" fillId="0" borderId="0" xfId="0" applyFont="1" applyFill="1" applyAlignment="1">
      <alignment horizontal="left"/>
    </xf>
    <xf numFmtId="0" fontId="8" fillId="0" borderId="0" xfId="0" applyFont="1" applyFill="1" applyAlignment="1">
      <alignment horizontal="center"/>
    </xf>
    <xf numFmtId="0" fontId="8" fillId="0" borderId="0" xfId="0" applyFont="1" applyFill="1" applyAlignment="1"/>
    <xf numFmtId="175" fontId="8" fillId="0" borderId="0" xfId="6" applyNumberFormat="1" applyFont="1" applyFill="1" applyAlignment="1"/>
    <xf numFmtId="9" fontId="8" fillId="0" borderId="0" xfId="8" applyFont="1" applyFill="1" applyAlignment="1"/>
    <xf numFmtId="43" fontId="8" fillId="0" borderId="0" xfId="6" applyFont="1" applyFill="1" applyAlignment="1"/>
    <xf numFmtId="164" fontId="11" fillId="0" borderId="0" xfId="0" applyNumberFormat="1" applyFont="1" applyFill="1" applyAlignment="1">
      <alignment horizontal="left"/>
    </xf>
    <xf numFmtId="0" fontId="7" fillId="0" borderId="0" xfId="0" applyFont="1" applyFill="1" applyAlignment="1">
      <alignment horizontal="right"/>
    </xf>
    <xf numFmtId="0" fontId="12" fillId="0" borderId="0" xfId="0" applyFont="1" applyFill="1" applyAlignment="1"/>
    <xf numFmtId="0" fontId="12" fillId="0" borderId="0" xfId="0" applyFont="1" applyFill="1" applyAlignment="1">
      <alignment horizontal="center"/>
    </xf>
    <xf numFmtId="175" fontId="12" fillId="0" borderId="0" xfId="6" applyNumberFormat="1" applyFont="1" applyFill="1" applyAlignment="1"/>
    <xf numFmtId="9" fontId="12" fillId="0" borderId="0" xfId="8" applyFont="1" applyFill="1" applyAlignment="1"/>
    <xf numFmtId="43" fontId="12" fillId="0" borderId="0" xfId="6" applyFont="1" applyFill="1" applyAlignment="1"/>
    <xf numFmtId="0" fontId="11" fillId="0" borderId="0" xfId="0" applyFont="1" applyFill="1" applyAlignment="1">
      <alignment horizontal="right"/>
    </xf>
    <xf numFmtId="175" fontId="11" fillId="0" borderId="0" xfId="6" applyNumberFormat="1" applyFont="1" applyFill="1" applyAlignment="1">
      <alignment horizontal="center"/>
    </xf>
    <xf numFmtId="9" fontId="11" fillId="0" borderId="0" xfId="8" applyFont="1" applyFill="1" applyAlignment="1">
      <alignment horizontal="left"/>
    </xf>
    <xf numFmtId="175" fontId="11" fillId="0" borderId="0" xfId="6" applyNumberFormat="1" applyFont="1" applyFill="1" applyAlignment="1">
      <alignment horizontal="center" wrapText="1"/>
    </xf>
    <xf numFmtId="0" fontId="11" fillId="0" borderId="0" xfId="0" applyFont="1" applyFill="1" applyAlignment="1">
      <alignment horizontal="center" wrapText="1"/>
    </xf>
    <xf numFmtId="0" fontId="7" fillId="0" borderId="0" xfId="0" applyFont="1" applyFill="1" applyAlignment="1">
      <alignment horizontal="left"/>
    </xf>
    <xf numFmtId="175" fontId="7" fillId="0" borderId="0" xfId="6" applyNumberFormat="1" applyFont="1" applyFill="1" applyAlignment="1"/>
    <xf numFmtId="9" fontId="7" fillId="0" borderId="0" xfId="8" applyFont="1" applyFill="1" applyAlignment="1">
      <alignment horizontal="right"/>
    </xf>
    <xf numFmtId="166" fontId="7" fillId="0" borderId="0" xfId="0" applyNumberFormat="1" applyFont="1" applyFill="1" applyAlignment="1"/>
    <xf numFmtId="171" fontId="7" fillId="0" borderId="0" xfId="0" applyNumberFormat="1" applyFont="1" applyFill="1" applyAlignment="1">
      <alignment horizontal="center" vertical="top"/>
    </xf>
    <xf numFmtId="43" fontId="7" fillId="0" borderId="0" xfId="6" applyFont="1" applyFill="1" applyAlignment="1"/>
    <xf numFmtId="0" fontId="9" fillId="0" borderId="0" xfId="0" applyFont="1" applyFill="1" applyAlignment="1">
      <alignment horizontal="left" vertical="top"/>
    </xf>
    <xf numFmtId="9" fontId="7" fillId="0" borderId="0" xfId="8" applyFont="1" applyFill="1" applyAlignment="1"/>
    <xf numFmtId="173" fontId="7" fillId="0" borderId="0" xfId="0" applyNumberFormat="1" applyFont="1" applyFill="1" applyAlignment="1">
      <alignment horizontal="right"/>
    </xf>
    <xf numFmtId="0" fontId="7" fillId="0" borderId="0" xfId="0" applyFont="1" applyFill="1" applyAlignment="1">
      <alignment horizontal="center" vertical="top"/>
    </xf>
    <xf numFmtId="0" fontId="10" fillId="0" borderId="0" xfId="0" applyFont="1" applyFill="1" applyAlignment="1">
      <alignment vertical="top"/>
    </xf>
    <xf numFmtId="0" fontId="7" fillId="0" borderId="0" xfId="1" applyFont="1" applyFill="1" applyAlignment="1"/>
    <xf numFmtId="175" fontId="7" fillId="0" borderId="0" xfId="6" applyNumberFormat="1" applyFont="1" applyFill="1" applyAlignment="1">
      <alignment horizontal="left"/>
    </xf>
    <xf numFmtId="0" fontId="7" fillId="0" borderId="0" xfId="0" applyFont="1" applyFill="1" applyAlignment="1"/>
    <xf numFmtId="9" fontId="7" fillId="0" borderId="0" xfId="8" applyFont="1" applyFill="1" applyAlignment="1">
      <alignment horizontal="left"/>
    </xf>
    <xf numFmtId="0" fontId="9" fillId="0" borderId="0" xfId="0" applyFont="1" applyFill="1" applyAlignment="1">
      <alignment vertical="top"/>
    </xf>
    <xf numFmtId="167" fontId="7" fillId="0" borderId="0" xfId="0" applyNumberFormat="1" applyFont="1" applyFill="1" applyAlignment="1">
      <alignment horizontal="right"/>
    </xf>
    <xf numFmtId="0" fontId="7" fillId="2" borderId="0" xfId="0" applyFont="1" applyFill="1" applyAlignment="1">
      <alignment horizontal="left"/>
    </xf>
    <xf numFmtId="0" fontId="8" fillId="2" borderId="0" xfId="0" applyFont="1" applyFill="1" applyAlignment="1">
      <alignment horizontal="center"/>
    </xf>
    <xf numFmtId="177" fontId="7" fillId="2" borderId="0" xfId="7" applyNumberFormat="1" applyFont="1" applyFill="1" applyAlignment="1"/>
    <xf numFmtId="175" fontId="7" fillId="2" borderId="0" xfId="6" applyNumberFormat="1" applyFont="1" applyFill="1" applyAlignment="1"/>
    <xf numFmtId="9" fontId="7" fillId="2" borderId="0" xfId="8" applyFont="1" applyFill="1" applyAlignment="1">
      <alignment horizontal="right"/>
    </xf>
    <xf numFmtId="44" fontId="7" fillId="2" borderId="0" xfId="7" applyFont="1" applyFill="1" applyAlignment="1"/>
    <xf numFmtId="166" fontId="7" fillId="2" borderId="0" xfId="0" applyNumberFormat="1" applyFont="1" applyFill="1" applyAlignment="1"/>
    <xf numFmtId="43" fontId="7" fillId="2" borderId="0" xfId="6" applyFont="1" applyFill="1" applyAlignment="1"/>
    <xf numFmtId="171" fontId="7" fillId="2" borderId="0" xfId="0" applyNumberFormat="1" applyFont="1" applyFill="1" applyAlignment="1">
      <alignment horizontal="center" vertical="top"/>
    </xf>
    <xf numFmtId="9" fontId="7" fillId="2" borderId="0" xfId="8" applyFont="1" applyFill="1" applyAlignment="1"/>
    <xf numFmtId="0" fontId="7" fillId="2" borderId="0" xfId="0" applyFont="1" applyFill="1" applyAlignment="1">
      <alignment horizontal="right"/>
    </xf>
    <xf numFmtId="173" fontId="7" fillId="2" borderId="0" xfId="0" applyNumberFormat="1" applyFont="1" applyFill="1" applyAlignment="1">
      <alignment horizontal="right"/>
    </xf>
    <xf numFmtId="0" fontId="7" fillId="2" borderId="0" xfId="0" applyFont="1" applyFill="1" applyAlignment="1">
      <alignment horizontal="center" vertical="top"/>
    </xf>
    <xf numFmtId="0" fontId="10" fillId="2" borderId="0" xfId="0" applyFont="1" applyFill="1" applyAlignment="1">
      <alignment vertical="top"/>
    </xf>
    <xf numFmtId="0" fontId="12" fillId="0" borderId="1" xfId="0" applyFont="1" applyFill="1" applyBorder="1" applyAlignment="1"/>
    <xf numFmtId="0" fontId="12" fillId="0" borderId="1" xfId="0" applyFont="1" applyFill="1" applyBorder="1" applyAlignment="1">
      <alignment horizontal="center"/>
    </xf>
    <xf numFmtId="0" fontId="11" fillId="0" borderId="1" xfId="0" applyFont="1" applyFill="1" applyBorder="1" applyAlignment="1">
      <alignment horizontal="left"/>
    </xf>
    <xf numFmtId="175" fontId="11" fillId="0" borderId="1" xfId="6" applyNumberFormat="1" applyFont="1" applyFill="1" applyBorder="1" applyAlignment="1"/>
    <xf numFmtId="9" fontId="11" fillId="0" borderId="1" xfId="8" applyFont="1" applyFill="1" applyBorder="1" applyAlignment="1">
      <alignment horizontal="right"/>
    </xf>
    <xf numFmtId="43" fontId="11" fillId="0" borderId="1" xfId="6" applyFont="1" applyFill="1" applyBorder="1" applyAlignment="1"/>
    <xf numFmtId="0" fontId="7" fillId="2" borderId="0" xfId="1" applyFont="1" applyFill="1" applyAlignment="1"/>
    <xf numFmtId="0" fontId="11" fillId="2" borderId="1" xfId="1" applyFont="1" applyFill="1" applyBorder="1" applyAlignment="1"/>
    <xf numFmtId="0" fontId="11" fillId="2" borderId="1" xfId="1" applyFont="1" applyFill="1" applyBorder="1" applyAlignment="1">
      <alignment horizontal="center"/>
    </xf>
    <xf numFmtId="0" fontId="11" fillId="2" borderId="1" xfId="0" applyFont="1" applyFill="1" applyBorder="1" applyAlignment="1">
      <alignment horizontal="left"/>
    </xf>
    <xf numFmtId="175" fontId="11" fillId="2" borderId="1" xfId="6" applyNumberFormat="1" applyFont="1" applyFill="1" applyBorder="1" applyAlignment="1"/>
    <xf numFmtId="9" fontId="11" fillId="2" borderId="1" xfId="8" applyFont="1" applyFill="1" applyBorder="1" applyAlignment="1">
      <alignment horizontal="right"/>
    </xf>
    <xf numFmtId="43" fontId="11" fillId="2" borderId="1" xfId="6" applyFont="1" applyFill="1" applyBorder="1" applyAlignment="1"/>
    <xf numFmtId="0" fontId="12" fillId="2" borderId="1" xfId="0" applyFont="1" applyFill="1" applyBorder="1" applyAlignment="1"/>
    <xf numFmtId="0" fontId="11" fillId="0" borderId="1" xfId="0" applyFont="1" applyFill="1" applyBorder="1" applyAlignment="1">
      <alignment horizontal="center" vertical="top"/>
    </xf>
    <xf numFmtId="9" fontId="11" fillId="0" borderId="1" xfId="8" applyFont="1" applyFill="1" applyBorder="1" applyAlignment="1">
      <alignment horizontal="left"/>
    </xf>
    <xf numFmtId="175" fontId="8" fillId="0" borderId="0" xfId="6" applyNumberFormat="1" applyFont="1" applyFill="1" applyAlignment="1">
      <alignment horizontal="center"/>
    </xf>
    <xf numFmtId="175" fontId="12" fillId="0" borderId="0" xfId="6" applyNumberFormat="1" applyFont="1" applyFill="1" applyAlignment="1">
      <alignment horizontal="center"/>
    </xf>
    <xf numFmtId="175" fontId="8" fillId="2" borderId="0" xfId="6" applyNumberFormat="1" applyFont="1" applyFill="1" applyAlignment="1">
      <alignment horizontal="center"/>
    </xf>
    <xf numFmtId="175" fontId="7" fillId="0" borderId="0" xfId="6" applyNumberFormat="1" applyFont="1" applyFill="1" applyAlignment="1">
      <alignment horizontal="center"/>
    </xf>
    <xf numFmtId="175" fontId="7" fillId="2" borderId="0" xfId="6" applyNumberFormat="1" applyFont="1" applyFill="1" applyAlignment="1">
      <alignment horizontal="center"/>
    </xf>
    <xf numFmtId="175" fontId="12" fillId="0" borderId="1" xfId="6" applyNumberFormat="1" applyFont="1" applyFill="1" applyBorder="1" applyAlignment="1">
      <alignment horizontal="center"/>
    </xf>
    <xf numFmtId="175" fontId="12" fillId="2" borderId="1" xfId="6" applyNumberFormat="1" applyFont="1" applyFill="1" applyBorder="1" applyAlignment="1">
      <alignment horizontal="center"/>
    </xf>
    <xf numFmtId="175" fontId="11" fillId="0" borderId="1" xfId="6" applyNumberFormat="1" applyFont="1" applyFill="1" applyBorder="1" applyAlignment="1">
      <alignment horizontal="center"/>
    </xf>
    <xf numFmtId="0" fontId="12" fillId="0" borderId="0" xfId="0" applyFont="1" applyFill="1" applyBorder="1" applyAlignment="1"/>
    <xf numFmtId="0" fontId="12" fillId="0" borderId="0" xfId="0" applyFont="1" applyFill="1" applyBorder="1" applyAlignment="1">
      <alignment horizontal="center"/>
    </xf>
    <xf numFmtId="0" fontId="11" fillId="0" borderId="0" xfId="0" applyFont="1" applyFill="1" applyBorder="1" applyAlignment="1">
      <alignment horizontal="left"/>
    </xf>
    <xf numFmtId="175" fontId="11" fillId="0" borderId="0" xfId="6" applyNumberFormat="1" applyFont="1" applyFill="1" applyBorder="1" applyAlignment="1"/>
    <xf numFmtId="9" fontId="11" fillId="0" borderId="0" xfId="8" applyFont="1" applyFill="1" applyBorder="1" applyAlignment="1">
      <alignment horizontal="right"/>
    </xf>
    <xf numFmtId="43" fontId="11" fillId="0" borderId="0" xfId="6" applyFont="1" applyFill="1" applyBorder="1" applyAlignment="1"/>
    <xf numFmtId="175" fontId="11" fillId="0" borderId="0" xfId="6" applyNumberFormat="1" applyFont="1" applyFill="1" applyBorder="1" applyAlignment="1">
      <alignment horizontal="center"/>
    </xf>
    <xf numFmtId="0" fontId="9" fillId="2" borderId="0" xfId="0" applyFont="1" applyFill="1" applyAlignment="1">
      <alignment vertical="top"/>
    </xf>
    <xf numFmtId="0" fontId="11" fillId="2" borderId="1" xfId="0" applyFont="1" applyFill="1" applyBorder="1" applyAlignment="1">
      <alignment horizontal="center" vertical="top"/>
    </xf>
    <xf numFmtId="175" fontId="11" fillId="2" borderId="1" xfId="6" applyNumberFormat="1" applyFont="1" applyFill="1" applyBorder="1" applyAlignment="1">
      <alignment horizontal="center"/>
    </xf>
    <xf numFmtId="0" fontId="11" fillId="2" borderId="1" xfId="0" applyFont="1" applyFill="1" applyBorder="1" applyAlignment="1">
      <alignment horizontal="right"/>
    </xf>
    <xf numFmtId="0" fontId="9" fillId="2" borderId="0" xfId="0" applyFont="1" applyFill="1" applyAlignment="1">
      <alignment horizontal="left" vertical="top"/>
    </xf>
    <xf numFmtId="175" fontId="7" fillId="2" borderId="0" xfId="6" applyNumberFormat="1" applyFont="1" applyFill="1" applyBorder="1" applyAlignment="1"/>
    <xf numFmtId="9" fontId="7" fillId="2" borderId="0" xfId="8" applyFont="1" applyFill="1" applyBorder="1" applyAlignment="1">
      <alignment horizontal="right"/>
    </xf>
    <xf numFmtId="9" fontId="11" fillId="0" borderId="1" xfId="8" applyFont="1" applyFill="1" applyBorder="1" applyAlignment="1"/>
    <xf numFmtId="175" fontId="7" fillId="0" borderId="0" xfId="6" applyNumberFormat="1" applyFont="1" applyFill="1" applyBorder="1" applyAlignment="1"/>
    <xf numFmtId="9" fontId="7" fillId="0" borderId="0" xfId="8" applyFont="1" applyFill="1" applyBorder="1" applyAlignment="1"/>
    <xf numFmtId="175" fontId="11" fillId="0" borderId="2" xfId="6" applyNumberFormat="1" applyFont="1" applyFill="1" applyBorder="1" applyAlignment="1"/>
    <xf numFmtId="0" fontId="11" fillId="0" borderId="2" xfId="0" applyFont="1" applyFill="1" applyBorder="1" applyAlignment="1">
      <alignment horizontal="left"/>
    </xf>
    <xf numFmtId="0" fontId="12" fillId="0" borderId="2" xfId="0" applyFont="1" applyFill="1" applyBorder="1" applyAlignment="1">
      <alignment horizontal="center"/>
    </xf>
    <xf numFmtId="0" fontId="12" fillId="0" borderId="2" xfId="0" applyFont="1" applyFill="1" applyBorder="1" applyAlignment="1"/>
    <xf numFmtId="9" fontId="11" fillId="0" borderId="2" xfId="8" applyFont="1" applyFill="1" applyBorder="1" applyAlignment="1">
      <alignment horizontal="right"/>
    </xf>
    <xf numFmtId="43" fontId="11" fillId="0" borderId="2" xfId="6" applyFont="1" applyFill="1" applyBorder="1" applyAlignment="1"/>
    <xf numFmtId="175" fontId="11" fillId="0" borderId="2" xfId="6" applyNumberFormat="1" applyFont="1" applyFill="1" applyBorder="1" applyAlignment="1">
      <alignment horizontal="center"/>
    </xf>
    <xf numFmtId="43" fontId="11" fillId="0" borderId="0" xfId="6" applyFont="1" applyFill="1" applyAlignment="1">
      <alignment horizontal="center" wrapText="1"/>
    </xf>
    <xf numFmtId="0" fontId="8" fillId="0" borderId="0" xfId="0" applyFont="1" applyAlignment="1">
      <alignment horizontal="left" vertical="center" wrapText="1"/>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5"/>
  <sheetViews>
    <sheetView tabSelected="1" showRuler="0" workbookViewId="0">
      <pane ySplit="9" topLeftCell="A10" activePane="bottomLeft" state="frozen"/>
      <selection pane="bottomLeft" activeCell="A161" sqref="A161"/>
    </sheetView>
  </sheetViews>
  <sheetFormatPr defaultColWidth="13.08984375" defaultRowHeight="13" x14ac:dyDescent="0.3"/>
  <cols>
    <col min="1" max="1" width="43.1796875" style="3" customWidth="1"/>
    <col min="2" max="2" width="7.26953125" style="2" customWidth="1"/>
    <col min="3" max="3" width="48.36328125" style="3" customWidth="1"/>
    <col min="4" max="4" width="15.1796875" style="4" bestFit="1" customWidth="1"/>
    <col min="5" max="5" width="9.08984375" style="4" customWidth="1"/>
    <col min="6" max="6" width="13.7265625" style="4" customWidth="1"/>
    <col min="7" max="7" width="10" style="5" customWidth="1"/>
    <col min="8" max="8" width="12" style="5" customWidth="1"/>
    <col min="9" max="9" width="10.453125" style="6" customWidth="1"/>
    <col min="10" max="10" width="9.1796875" style="66" customWidth="1"/>
    <col min="11" max="11" width="8.1796875" style="3" customWidth="1"/>
    <col min="12" max="12" width="25.6328125" style="3" customWidth="1"/>
    <col min="13" max="13" width="83.81640625" style="3" bestFit="1" customWidth="1"/>
    <col min="14" max="16384" width="13.08984375" style="3"/>
  </cols>
  <sheetData>
    <row r="1" spans="1:13" x14ac:dyDescent="0.3">
      <c r="A1" s="1" t="s">
        <v>0</v>
      </c>
    </row>
    <row r="2" spans="1:13" x14ac:dyDescent="0.3">
      <c r="A2" s="1" t="s">
        <v>1</v>
      </c>
    </row>
    <row r="3" spans="1:13" x14ac:dyDescent="0.3">
      <c r="A3" s="7">
        <v>46022</v>
      </c>
    </row>
    <row r="6" spans="1:13" x14ac:dyDescent="0.3">
      <c r="K6" s="8"/>
    </row>
    <row r="7" spans="1:13" x14ac:dyDescent="0.3">
      <c r="A7" s="9"/>
      <c r="B7" s="10"/>
      <c r="C7" s="9"/>
      <c r="D7" s="11"/>
      <c r="E7" s="11"/>
      <c r="F7" s="11"/>
      <c r="G7" s="12"/>
      <c r="H7" s="12"/>
      <c r="I7" s="13"/>
      <c r="J7" s="15"/>
      <c r="K7" s="14"/>
      <c r="L7" s="9"/>
      <c r="M7" s="9"/>
    </row>
    <row r="8" spans="1:13" ht="39" x14ac:dyDescent="0.3">
      <c r="A8" s="1" t="s">
        <v>2</v>
      </c>
      <c r="B8" s="10"/>
      <c r="C8" s="1" t="s">
        <v>3</v>
      </c>
      <c r="D8" s="15" t="s">
        <v>4</v>
      </c>
      <c r="E8" s="15" t="s">
        <v>5</v>
      </c>
      <c r="F8" s="15" t="s">
        <v>302</v>
      </c>
      <c r="G8" s="16" t="s">
        <v>303</v>
      </c>
      <c r="H8" s="16" t="s">
        <v>304</v>
      </c>
      <c r="I8" s="98" t="s">
        <v>306</v>
      </c>
      <c r="J8" s="17" t="s">
        <v>293</v>
      </c>
      <c r="K8" s="18" t="s">
        <v>305</v>
      </c>
      <c r="L8" s="1" t="s">
        <v>307</v>
      </c>
      <c r="M8" s="1" t="s">
        <v>6</v>
      </c>
    </row>
    <row r="9" spans="1:13" x14ac:dyDescent="0.3">
      <c r="A9" s="9"/>
      <c r="B9" s="10"/>
      <c r="C9" s="9"/>
      <c r="D9" s="15" t="s">
        <v>7</v>
      </c>
      <c r="E9" s="11"/>
      <c r="F9" s="11"/>
      <c r="G9" s="12"/>
      <c r="H9" s="12"/>
      <c r="I9" s="13"/>
      <c r="J9" s="67"/>
      <c r="K9" s="9"/>
      <c r="L9" s="9"/>
      <c r="M9" s="9"/>
    </row>
    <row r="10" spans="1:13" x14ac:dyDescent="0.3">
      <c r="A10" s="9"/>
      <c r="B10" s="10"/>
      <c r="C10" s="9"/>
      <c r="D10" s="11"/>
      <c r="E10" s="11"/>
      <c r="F10" s="11"/>
      <c r="G10" s="12"/>
      <c r="H10" s="12"/>
      <c r="I10" s="13"/>
      <c r="J10" s="67"/>
      <c r="K10" s="9"/>
      <c r="L10" s="9"/>
      <c r="M10" s="9"/>
    </row>
    <row r="12" spans="1:13" x14ac:dyDescent="0.3">
      <c r="A12" s="1" t="s">
        <v>294</v>
      </c>
    </row>
    <row r="13" spans="1:13" x14ac:dyDescent="0.3">
      <c r="A13" s="36" t="s">
        <v>8</v>
      </c>
      <c r="B13" s="37"/>
      <c r="C13" s="36" t="s">
        <v>9</v>
      </c>
      <c r="D13" s="38">
        <v>52348</v>
      </c>
      <c r="E13" s="39">
        <v>10</v>
      </c>
      <c r="F13" s="39">
        <v>113000</v>
      </c>
      <c r="G13" s="40">
        <v>0.98</v>
      </c>
      <c r="H13" s="40">
        <v>0.98</v>
      </c>
      <c r="I13" s="41">
        <v>32.78</v>
      </c>
      <c r="J13" s="68"/>
      <c r="K13" s="42">
        <v>46000</v>
      </c>
      <c r="L13" s="36" t="s">
        <v>10</v>
      </c>
      <c r="M13" s="36"/>
    </row>
    <row r="14" spans="1:13" x14ac:dyDescent="0.3">
      <c r="A14" s="19" t="s">
        <v>11</v>
      </c>
      <c r="B14" s="23">
        <v>-4</v>
      </c>
      <c r="C14" s="19" t="s">
        <v>9</v>
      </c>
      <c r="D14" s="20">
        <v>275625</v>
      </c>
      <c r="E14" s="20">
        <v>17</v>
      </c>
      <c r="F14" s="20">
        <v>532000</v>
      </c>
      <c r="G14" s="21">
        <v>0.99</v>
      </c>
      <c r="H14" s="21">
        <v>0.98</v>
      </c>
      <c r="I14" s="24">
        <v>60.65</v>
      </c>
      <c r="J14" s="69">
        <v>180</v>
      </c>
      <c r="K14" s="22">
        <v>40000</v>
      </c>
      <c r="L14" s="19" t="s">
        <v>12</v>
      </c>
      <c r="M14" s="19" t="s">
        <v>13</v>
      </c>
    </row>
    <row r="15" spans="1:13" x14ac:dyDescent="0.3">
      <c r="A15" s="36" t="s">
        <v>14</v>
      </c>
      <c r="B15" s="37"/>
      <c r="C15" s="36" t="s">
        <v>9</v>
      </c>
      <c r="D15" s="39">
        <v>26265</v>
      </c>
      <c r="E15" s="39">
        <v>10</v>
      </c>
      <c r="F15" s="39">
        <v>144000</v>
      </c>
      <c r="G15" s="40">
        <v>1</v>
      </c>
      <c r="H15" s="40">
        <v>1</v>
      </c>
      <c r="I15" s="43">
        <v>40.58</v>
      </c>
      <c r="J15" s="68"/>
      <c r="K15" s="42">
        <v>51000</v>
      </c>
      <c r="L15" s="36" t="s">
        <v>12</v>
      </c>
      <c r="M15" s="36" t="s">
        <v>15</v>
      </c>
    </row>
    <row r="16" spans="1:13" x14ac:dyDescent="0.3">
      <c r="A16" s="19" t="s">
        <v>16</v>
      </c>
      <c r="B16" s="23">
        <v>-5</v>
      </c>
      <c r="C16" s="19" t="s">
        <v>9</v>
      </c>
      <c r="D16" s="20">
        <v>51246</v>
      </c>
      <c r="E16" s="20">
        <v>9</v>
      </c>
      <c r="F16" s="20">
        <v>89000</v>
      </c>
      <c r="G16" s="21">
        <v>0.91</v>
      </c>
      <c r="H16" s="21">
        <v>0.85</v>
      </c>
      <c r="I16" s="24">
        <v>32.43</v>
      </c>
      <c r="K16" s="22">
        <v>35000</v>
      </c>
      <c r="L16" s="19" t="s">
        <v>17</v>
      </c>
      <c r="M16" s="25" t="s">
        <v>18</v>
      </c>
    </row>
    <row r="17" spans="1:13" x14ac:dyDescent="0.3">
      <c r="A17" s="36" t="s">
        <v>19</v>
      </c>
      <c r="B17" s="44">
        <v>-5</v>
      </c>
      <c r="C17" s="36" t="s">
        <v>9</v>
      </c>
      <c r="D17" s="39">
        <v>109667</v>
      </c>
      <c r="E17" s="39">
        <v>21</v>
      </c>
      <c r="F17" s="39">
        <v>309000</v>
      </c>
      <c r="G17" s="40">
        <v>0.91</v>
      </c>
      <c r="H17" s="40">
        <v>0.79</v>
      </c>
      <c r="I17" s="43">
        <v>46.87</v>
      </c>
      <c r="J17" s="70">
        <v>194</v>
      </c>
      <c r="K17" s="42">
        <v>25000</v>
      </c>
      <c r="L17" s="36" t="s">
        <v>20</v>
      </c>
      <c r="M17" s="36" t="s">
        <v>21</v>
      </c>
    </row>
    <row r="18" spans="1:13" x14ac:dyDescent="0.3">
      <c r="A18" s="19" t="s">
        <v>22</v>
      </c>
      <c r="C18" s="19" t="s">
        <v>9</v>
      </c>
      <c r="D18" s="20">
        <v>7643</v>
      </c>
      <c r="E18" s="20">
        <v>2</v>
      </c>
      <c r="F18" s="20">
        <v>33000</v>
      </c>
      <c r="G18" s="21">
        <v>0.81</v>
      </c>
      <c r="H18" s="21">
        <v>0.81</v>
      </c>
      <c r="I18" s="24">
        <v>30.44</v>
      </c>
      <c r="K18" s="8"/>
      <c r="L18" s="19"/>
      <c r="M18" s="19"/>
    </row>
    <row r="19" spans="1:13" x14ac:dyDescent="0.3">
      <c r="A19" s="36" t="s">
        <v>23</v>
      </c>
      <c r="B19" s="44">
        <v>-6</v>
      </c>
      <c r="C19" s="36" t="s">
        <v>9</v>
      </c>
      <c r="D19" s="39">
        <v>46839</v>
      </c>
      <c r="E19" s="39">
        <v>11</v>
      </c>
      <c r="F19" s="39">
        <v>124000</v>
      </c>
      <c r="G19" s="40">
        <v>0.98</v>
      </c>
      <c r="H19" s="45">
        <v>0.98</v>
      </c>
      <c r="I19" s="43">
        <v>29.15</v>
      </c>
      <c r="J19" s="68"/>
      <c r="K19" s="42">
        <v>23000</v>
      </c>
      <c r="L19" s="36" t="s">
        <v>24</v>
      </c>
      <c r="M19" s="36" t="s">
        <v>25</v>
      </c>
    </row>
    <row r="20" spans="1:13" x14ac:dyDescent="0.3">
      <c r="A20" s="19" t="s">
        <v>26</v>
      </c>
      <c r="C20" s="19" t="s">
        <v>9</v>
      </c>
      <c r="D20" s="20">
        <v>75243</v>
      </c>
      <c r="E20" s="20">
        <v>18</v>
      </c>
      <c r="F20" s="20">
        <v>249000</v>
      </c>
      <c r="G20" s="21">
        <v>0.96</v>
      </c>
      <c r="H20" s="21">
        <v>0.95</v>
      </c>
      <c r="I20" s="24">
        <v>40.51</v>
      </c>
      <c r="K20" s="22">
        <v>14000</v>
      </c>
      <c r="L20" s="19" t="s">
        <v>27</v>
      </c>
      <c r="M20" s="19" t="s">
        <v>28</v>
      </c>
    </row>
    <row r="21" spans="1:13" x14ac:dyDescent="0.3">
      <c r="A21" s="36" t="s">
        <v>29</v>
      </c>
      <c r="B21" s="37"/>
      <c r="C21" s="36" t="s">
        <v>9</v>
      </c>
      <c r="D21" s="39">
        <v>39840</v>
      </c>
      <c r="E21" s="39">
        <v>1</v>
      </c>
      <c r="F21" s="39">
        <v>25000</v>
      </c>
      <c r="G21" s="40">
        <v>1</v>
      </c>
      <c r="H21" s="40">
        <v>1</v>
      </c>
      <c r="I21" s="43">
        <v>23.18</v>
      </c>
      <c r="J21" s="68"/>
      <c r="K21" s="46"/>
      <c r="L21" s="36"/>
      <c r="M21" s="36" t="s">
        <v>30</v>
      </c>
    </row>
    <row r="22" spans="1:13" x14ac:dyDescent="0.3">
      <c r="A22" s="19" t="s">
        <v>31</v>
      </c>
      <c r="C22" s="19" t="s">
        <v>9</v>
      </c>
      <c r="D22" s="20">
        <v>39717</v>
      </c>
      <c r="E22" s="20">
        <v>16</v>
      </c>
      <c r="F22" s="20">
        <v>205000</v>
      </c>
      <c r="G22" s="21">
        <v>0.98</v>
      </c>
      <c r="H22" s="21">
        <v>0.98</v>
      </c>
      <c r="I22" s="24">
        <v>33.44</v>
      </c>
      <c r="K22" s="8"/>
      <c r="L22" s="19"/>
      <c r="M22" s="19" t="s">
        <v>32</v>
      </c>
    </row>
    <row r="23" spans="1:13" x14ac:dyDescent="0.3">
      <c r="A23" s="36" t="s">
        <v>33</v>
      </c>
      <c r="B23" s="37"/>
      <c r="C23" s="36" t="s">
        <v>9</v>
      </c>
      <c r="D23" s="39">
        <v>28425</v>
      </c>
      <c r="E23" s="39">
        <v>10</v>
      </c>
      <c r="F23" s="39">
        <v>133000</v>
      </c>
      <c r="G23" s="40">
        <v>0.95</v>
      </c>
      <c r="H23" s="40">
        <v>0.93</v>
      </c>
      <c r="I23" s="43">
        <v>39.72</v>
      </c>
      <c r="J23" s="68"/>
      <c r="K23" s="42">
        <v>58000</v>
      </c>
      <c r="L23" s="36" t="s">
        <v>12</v>
      </c>
      <c r="M23" s="36"/>
    </row>
    <row r="24" spans="1:13" x14ac:dyDescent="0.3">
      <c r="A24" s="19" t="s">
        <v>34</v>
      </c>
      <c r="C24" s="19" t="s">
        <v>9</v>
      </c>
      <c r="D24" s="20">
        <v>20166</v>
      </c>
      <c r="E24" s="20">
        <v>7</v>
      </c>
      <c r="F24" s="20">
        <v>73000</v>
      </c>
      <c r="G24" s="21">
        <v>0.98</v>
      </c>
      <c r="H24" s="21">
        <v>0.92</v>
      </c>
      <c r="I24" s="24">
        <v>51.51</v>
      </c>
      <c r="K24" s="22">
        <v>23000</v>
      </c>
      <c r="L24" s="19" t="s">
        <v>35</v>
      </c>
      <c r="M24" s="19"/>
    </row>
    <row r="25" spans="1:13" x14ac:dyDescent="0.3">
      <c r="A25" s="36" t="s">
        <v>36</v>
      </c>
      <c r="B25" s="37"/>
      <c r="C25" s="36" t="s">
        <v>9</v>
      </c>
      <c r="D25" s="39">
        <v>212421</v>
      </c>
      <c r="E25" s="39">
        <v>45</v>
      </c>
      <c r="F25" s="39">
        <v>411000</v>
      </c>
      <c r="G25" s="40">
        <v>1</v>
      </c>
      <c r="H25" s="40">
        <v>0.98</v>
      </c>
      <c r="I25" s="43">
        <v>29.03</v>
      </c>
      <c r="J25" s="68"/>
      <c r="K25" s="42">
        <f>66000+69000</f>
        <v>135000</v>
      </c>
      <c r="L25" s="36" t="s">
        <v>37</v>
      </c>
      <c r="M25" s="36" t="s">
        <v>38</v>
      </c>
    </row>
    <row r="26" spans="1:13" x14ac:dyDescent="0.3">
      <c r="A26" s="19" t="s">
        <v>39</v>
      </c>
      <c r="C26" s="19" t="s">
        <v>9</v>
      </c>
      <c r="D26" s="20">
        <v>62369</v>
      </c>
      <c r="E26" s="20">
        <v>26</v>
      </c>
      <c r="F26" s="20">
        <v>367000</v>
      </c>
      <c r="G26" s="21">
        <v>0.96</v>
      </c>
      <c r="H26" s="21">
        <v>0.96</v>
      </c>
      <c r="I26" s="24">
        <v>25.27</v>
      </c>
      <c r="K26" s="22">
        <v>61000</v>
      </c>
      <c r="L26" s="19" t="s">
        <v>12</v>
      </c>
      <c r="M26" s="19" t="s">
        <v>40</v>
      </c>
    </row>
    <row r="27" spans="1:13" x14ac:dyDescent="0.3">
      <c r="A27" s="36" t="s">
        <v>41</v>
      </c>
      <c r="B27" s="37"/>
      <c r="C27" s="36" t="s">
        <v>9</v>
      </c>
      <c r="D27" s="39">
        <v>172103</v>
      </c>
      <c r="E27" s="39">
        <v>36</v>
      </c>
      <c r="F27" s="39">
        <v>369000</v>
      </c>
      <c r="G27" s="40">
        <v>0.98</v>
      </c>
      <c r="H27" s="40">
        <v>0.98</v>
      </c>
      <c r="I27" s="43">
        <v>35.06</v>
      </c>
      <c r="J27" s="68"/>
      <c r="K27" s="42">
        <v>73000</v>
      </c>
      <c r="L27" s="36" t="s">
        <v>42</v>
      </c>
      <c r="M27" s="36" t="s">
        <v>43</v>
      </c>
    </row>
    <row r="28" spans="1:13" x14ac:dyDescent="0.3">
      <c r="A28" s="19" t="s">
        <v>44</v>
      </c>
      <c r="B28" s="23">
        <v>-6</v>
      </c>
      <c r="C28" s="19" t="s">
        <v>9</v>
      </c>
      <c r="D28" s="20">
        <v>99382</v>
      </c>
      <c r="E28" s="20">
        <v>40</v>
      </c>
      <c r="F28" s="20">
        <v>565000</v>
      </c>
      <c r="G28" s="21">
        <v>0.97</v>
      </c>
      <c r="H28" s="21">
        <v>0.96</v>
      </c>
      <c r="I28" s="24">
        <v>21.43</v>
      </c>
      <c r="K28" s="22">
        <v>62000</v>
      </c>
      <c r="L28" s="19" t="s">
        <v>45</v>
      </c>
      <c r="M28" s="19" t="s">
        <v>46</v>
      </c>
    </row>
    <row r="29" spans="1:13" x14ac:dyDescent="0.3">
      <c r="A29" s="36" t="s">
        <v>47</v>
      </c>
      <c r="B29" s="37"/>
      <c r="C29" s="36" t="s">
        <v>9</v>
      </c>
      <c r="D29" s="39">
        <v>20211</v>
      </c>
      <c r="E29" s="39">
        <v>10</v>
      </c>
      <c r="F29" s="39">
        <v>90000</v>
      </c>
      <c r="G29" s="40">
        <v>1</v>
      </c>
      <c r="H29" s="40">
        <v>1</v>
      </c>
      <c r="I29" s="43">
        <v>46.51</v>
      </c>
      <c r="J29" s="68"/>
      <c r="K29" s="42">
        <v>14000</v>
      </c>
      <c r="L29" s="36" t="s">
        <v>27</v>
      </c>
      <c r="M29" s="36" t="s">
        <v>48</v>
      </c>
    </row>
    <row r="30" spans="1:13" x14ac:dyDescent="0.3">
      <c r="A30" s="19" t="s">
        <v>49</v>
      </c>
      <c r="C30" s="19" t="s">
        <v>9</v>
      </c>
      <c r="D30" s="20">
        <v>800095</v>
      </c>
      <c r="E30" s="20">
        <v>24</v>
      </c>
      <c r="F30" s="20">
        <v>955000</v>
      </c>
      <c r="G30" s="21">
        <v>1</v>
      </c>
      <c r="H30" s="21">
        <v>0.97</v>
      </c>
      <c r="I30" s="24">
        <v>47.31</v>
      </c>
      <c r="J30" s="69">
        <v>447</v>
      </c>
      <c r="K30" s="8"/>
      <c r="L30" s="19"/>
      <c r="M30" s="19" t="s">
        <v>50</v>
      </c>
    </row>
    <row r="31" spans="1:13" x14ac:dyDescent="0.3">
      <c r="A31" s="36" t="s">
        <v>51</v>
      </c>
      <c r="B31" s="37"/>
      <c r="C31" s="36" t="s">
        <v>9</v>
      </c>
      <c r="D31" s="39">
        <v>57047</v>
      </c>
      <c r="E31" s="39">
        <v>13</v>
      </c>
      <c r="F31" s="39">
        <v>175000</v>
      </c>
      <c r="G31" s="40">
        <v>0.99</v>
      </c>
      <c r="H31" s="40">
        <v>0.99</v>
      </c>
      <c r="I31" s="43">
        <v>51.85</v>
      </c>
      <c r="J31" s="68"/>
      <c r="K31" s="47">
        <v>24000</v>
      </c>
      <c r="L31" s="36" t="s">
        <v>52</v>
      </c>
      <c r="M31" s="36" t="s">
        <v>53</v>
      </c>
    </row>
    <row r="32" spans="1:13" x14ac:dyDescent="0.3">
      <c r="A32" s="19" t="s">
        <v>54</v>
      </c>
      <c r="C32" s="19" t="s">
        <v>9</v>
      </c>
      <c r="D32" s="20">
        <v>47221</v>
      </c>
      <c r="E32" s="20">
        <v>10</v>
      </c>
      <c r="F32" s="20">
        <v>116000</v>
      </c>
      <c r="G32" s="21">
        <v>0.97</v>
      </c>
      <c r="H32" s="21">
        <v>0.97</v>
      </c>
      <c r="I32" s="24">
        <v>35.01</v>
      </c>
      <c r="K32" s="22">
        <v>18000</v>
      </c>
      <c r="L32" s="19" t="s">
        <v>24</v>
      </c>
      <c r="M32" s="19" t="s">
        <v>55</v>
      </c>
    </row>
    <row r="33" spans="1:13" x14ac:dyDescent="0.3">
      <c r="A33" s="36" t="s">
        <v>56</v>
      </c>
      <c r="B33" s="37"/>
      <c r="C33" s="36" t="s">
        <v>9</v>
      </c>
      <c r="D33" s="39">
        <v>37855</v>
      </c>
      <c r="E33" s="39">
        <v>25</v>
      </c>
      <c r="F33" s="39">
        <v>228000</v>
      </c>
      <c r="G33" s="40">
        <v>0.9</v>
      </c>
      <c r="H33" s="40">
        <v>0.9</v>
      </c>
      <c r="I33" s="43">
        <v>25.17</v>
      </c>
      <c r="J33" s="68"/>
      <c r="K33" s="42">
        <v>65000</v>
      </c>
      <c r="L33" s="36" t="s">
        <v>17</v>
      </c>
      <c r="M33" s="36" t="s">
        <v>57</v>
      </c>
    </row>
    <row r="34" spans="1:13" x14ac:dyDescent="0.3">
      <c r="A34" s="19" t="s">
        <v>58</v>
      </c>
      <c r="B34" s="23">
        <v>-4</v>
      </c>
      <c r="C34" s="19" t="s">
        <v>9</v>
      </c>
      <c r="D34" s="20">
        <v>41802</v>
      </c>
      <c r="E34" s="20">
        <v>16</v>
      </c>
      <c r="F34" s="20">
        <v>271000</v>
      </c>
      <c r="G34" s="21">
        <v>0.87</v>
      </c>
      <c r="H34" s="21">
        <v>0.87</v>
      </c>
      <c r="I34" s="24">
        <v>26.17</v>
      </c>
      <c r="K34" s="22">
        <v>19000</v>
      </c>
      <c r="L34" s="19" t="s">
        <v>24</v>
      </c>
      <c r="M34" s="19" t="s">
        <v>59</v>
      </c>
    </row>
    <row r="35" spans="1:13" x14ac:dyDescent="0.3">
      <c r="A35" s="36" t="s">
        <v>60</v>
      </c>
      <c r="B35" s="37"/>
      <c r="C35" s="36" t="s">
        <v>9</v>
      </c>
      <c r="D35" s="39">
        <v>30201</v>
      </c>
      <c r="E35" s="39">
        <v>12</v>
      </c>
      <c r="F35" s="39">
        <v>109000</v>
      </c>
      <c r="G35" s="40">
        <v>0.99</v>
      </c>
      <c r="H35" s="40">
        <v>0.99</v>
      </c>
      <c r="I35" s="43">
        <v>31.09</v>
      </c>
      <c r="J35" s="68"/>
      <c r="K35" s="42">
        <v>26000</v>
      </c>
      <c r="L35" s="36" t="s">
        <v>61</v>
      </c>
      <c r="M35" s="36" t="s">
        <v>62</v>
      </c>
    </row>
    <row r="36" spans="1:13" x14ac:dyDescent="0.3">
      <c r="A36" s="19" t="s">
        <v>63</v>
      </c>
      <c r="C36" s="19" t="s">
        <v>9</v>
      </c>
      <c r="D36" s="20">
        <v>43751</v>
      </c>
      <c r="E36" s="20">
        <v>10</v>
      </c>
      <c r="F36" s="20">
        <v>103000</v>
      </c>
      <c r="G36" s="21">
        <v>0.98</v>
      </c>
      <c r="H36" s="21">
        <v>0.89</v>
      </c>
      <c r="I36" s="24">
        <v>30.42</v>
      </c>
      <c r="K36" s="22">
        <v>35000</v>
      </c>
      <c r="L36" s="19" t="s">
        <v>17</v>
      </c>
      <c r="M36" s="19" t="s">
        <v>64</v>
      </c>
    </row>
    <row r="37" spans="1:13" x14ac:dyDescent="0.3">
      <c r="A37" s="36" t="s">
        <v>65</v>
      </c>
      <c r="B37" s="37"/>
      <c r="C37" s="36" t="s">
        <v>9</v>
      </c>
      <c r="D37" s="39">
        <v>6818</v>
      </c>
      <c r="E37" s="39">
        <v>5</v>
      </c>
      <c r="F37" s="39">
        <v>48000</v>
      </c>
      <c r="G37" s="40">
        <v>0.96</v>
      </c>
      <c r="H37" s="40">
        <v>0.96</v>
      </c>
      <c r="I37" s="43">
        <v>54.82</v>
      </c>
      <c r="J37" s="68"/>
      <c r="K37" s="42">
        <v>15000</v>
      </c>
      <c r="L37" s="36" t="s">
        <v>27</v>
      </c>
      <c r="M37" s="36"/>
    </row>
    <row r="38" spans="1:13" x14ac:dyDescent="0.3">
      <c r="A38" s="19" t="s">
        <v>66</v>
      </c>
      <c r="B38" s="23">
        <v>-4</v>
      </c>
      <c r="C38" s="19" t="s">
        <v>9</v>
      </c>
      <c r="D38" s="20">
        <v>78462</v>
      </c>
      <c r="E38" s="20">
        <v>16</v>
      </c>
      <c r="F38" s="20">
        <v>277000</v>
      </c>
      <c r="G38" s="21">
        <v>0.91</v>
      </c>
      <c r="H38" s="21">
        <v>0.89</v>
      </c>
      <c r="I38" s="24">
        <v>41.22</v>
      </c>
      <c r="K38" s="22">
        <v>28000</v>
      </c>
      <c r="L38" s="19" t="s">
        <v>67</v>
      </c>
      <c r="M38" s="19" t="s">
        <v>68</v>
      </c>
    </row>
    <row r="39" spans="1:13" x14ac:dyDescent="0.3">
      <c r="A39" s="36" t="s">
        <v>69</v>
      </c>
      <c r="B39" s="48"/>
      <c r="C39" s="36" t="s">
        <v>9</v>
      </c>
      <c r="D39" s="39">
        <v>210985</v>
      </c>
      <c r="E39" s="39">
        <v>110</v>
      </c>
      <c r="F39" s="39">
        <v>668000</v>
      </c>
      <c r="G39" s="40">
        <v>0.98</v>
      </c>
      <c r="H39" s="40">
        <v>0.95</v>
      </c>
      <c r="I39" s="43">
        <v>27.56</v>
      </c>
      <c r="J39" s="70"/>
      <c r="K39" s="42">
        <v>70000</v>
      </c>
      <c r="L39" s="36" t="s">
        <v>70</v>
      </c>
      <c r="M39" s="49" t="s">
        <v>71</v>
      </c>
    </row>
    <row r="40" spans="1:13" x14ac:dyDescent="0.3">
      <c r="A40" s="19" t="s">
        <v>72</v>
      </c>
      <c r="B40" s="28"/>
      <c r="C40" s="19" t="s">
        <v>9</v>
      </c>
      <c r="D40" s="20">
        <v>120862</v>
      </c>
      <c r="E40" s="20">
        <v>14</v>
      </c>
      <c r="F40" s="20">
        <v>298000</v>
      </c>
      <c r="G40" s="21">
        <v>0.99</v>
      </c>
      <c r="H40" s="21">
        <v>0.99</v>
      </c>
      <c r="I40" s="24">
        <v>35.22</v>
      </c>
      <c r="J40" s="69"/>
      <c r="K40" s="22">
        <v>79000</v>
      </c>
      <c r="L40" s="19" t="s">
        <v>73</v>
      </c>
      <c r="M40" s="19" t="s">
        <v>74</v>
      </c>
    </row>
    <row r="41" spans="1:13" x14ac:dyDescent="0.3">
      <c r="A41" s="36" t="s">
        <v>75</v>
      </c>
      <c r="B41" s="37"/>
      <c r="C41" s="36" t="s">
        <v>9</v>
      </c>
      <c r="D41" s="39">
        <v>28393</v>
      </c>
      <c r="E41" s="39">
        <v>12</v>
      </c>
      <c r="F41" s="39">
        <v>88000</v>
      </c>
      <c r="G41" s="40">
        <v>1</v>
      </c>
      <c r="H41" s="40">
        <v>0.97</v>
      </c>
      <c r="I41" s="43">
        <v>114.79</v>
      </c>
      <c r="J41" s="68"/>
      <c r="K41" s="42">
        <v>20000</v>
      </c>
      <c r="L41" s="36" t="s">
        <v>76</v>
      </c>
      <c r="M41" s="36" t="s">
        <v>77</v>
      </c>
    </row>
    <row r="42" spans="1:13" x14ac:dyDescent="0.3">
      <c r="A42" s="50"/>
      <c r="B42" s="51"/>
      <c r="C42" s="52" t="s">
        <v>78</v>
      </c>
      <c r="D42" s="53">
        <f>SUM(D13:D41)</f>
        <v>2843002</v>
      </c>
      <c r="E42" s="53">
        <f>SUM(E13:E41)</f>
        <v>556</v>
      </c>
      <c r="F42" s="53">
        <f>SUM(F13:F41)</f>
        <v>7167000</v>
      </c>
      <c r="G42" s="54">
        <v>0.97</v>
      </c>
      <c r="H42" s="54">
        <v>0.95</v>
      </c>
      <c r="I42" s="55">
        <v>37.950000000000003</v>
      </c>
      <c r="J42" s="71"/>
      <c r="K42" s="50"/>
      <c r="L42" s="50"/>
      <c r="M42" s="50"/>
    </row>
    <row r="44" spans="1:13" x14ac:dyDescent="0.3">
      <c r="A44" s="1" t="s">
        <v>295</v>
      </c>
    </row>
    <row r="45" spans="1:13" x14ac:dyDescent="0.3">
      <c r="A45" s="36" t="s">
        <v>79</v>
      </c>
      <c r="B45" s="44">
        <v>-5</v>
      </c>
      <c r="C45" s="36" t="s">
        <v>80</v>
      </c>
      <c r="D45" s="39">
        <v>109020</v>
      </c>
      <c r="E45" s="39">
        <v>22</v>
      </c>
      <c r="F45" s="39">
        <v>226000</v>
      </c>
      <c r="G45" s="40">
        <v>1</v>
      </c>
      <c r="H45" s="40">
        <v>0.92</v>
      </c>
      <c r="I45" s="43">
        <v>33.07</v>
      </c>
      <c r="J45" s="68"/>
      <c r="K45" s="46"/>
      <c r="L45" s="56" t="s">
        <v>81</v>
      </c>
      <c r="M45" s="36" t="s">
        <v>82</v>
      </c>
    </row>
    <row r="46" spans="1:13" x14ac:dyDescent="0.3">
      <c r="A46" s="19" t="s">
        <v>83</v>
      </c>
      <c r="B46" s="28" t="s">
        <v>84</v>
      </c>
      <c r="C46" s="19" t="s">
        <v>80</v>
      </c>
      <c r="D46" s="20">
        <v>120447</v>
      </c>
      <c r="E46" s="20">
        <v>32</v>
      </c>
      <c r="F46" s="20">
        <v>371000</v>
      </c>
      <c r="G46" s="21">
        <v>0.93</v>
      </c>
      <c r="H46" s="21">
        <v>0.93</v>
      </c>
      <c r="I46" s="24">
        <v>25.79</v>
      </c>
      <c r="K46" s="22">
        <f>67000+41000</f>
        <v>108000</v>
      </c>
      <c r="L46" s="19" t="s">
        <v>85</v>
      </c>
      <c r="M46" s="19" t="s">
        <v>86</v>
      </c>
    </row>
    <row r="47" spans="1:13" x14ac:dyDescent="0.3">
      <c r="A47" s="36" t="s">
        <v>87</v>
      </c>
      <c r="B47" s="44">
        <v>-4</v>
      </c>
      <c r="C47" s="36" t="s">
        <v>80</v>
      </c>
      <c r="D47" s="39">
        <v>14102</v>
      </c>
      <c r="E47" s="39">
        <v>1</v>
      </c>
      <c r="F47" s="39">
        <v>42000</v>
      </c>
      <c r="G47" s="40">
        <v>0.73</v>
      </c>
      <c r="H47" s="40">
        <v>0.73</v>
      </c>
      <c r="I47" s="43">
        <v>50.42</v>
      </c>
      <c r="J47" s="68"/>
      <c r="K47" s="46"/>
      <c r="L47" s="36"/>
      <c r="M47" s="36" t="s">
        <v>88</v>
      </c>
    </row>
    <row r="48" spans="1:13" x14ac:dyDescent="0.3">
      <c r="A48" s="19" t="s">
        <v>89</v>
      </c>
      <c r="B48" s="28"/>
      <c r="C48" s="19" t="s">
        <v>90</v>
      </c>
      <c r="D48" s="20">
        <v>94444</v>
      </c>
      <c r="E48" s="20">
        <v>22</v>
      </c>
      <c r="F48" s="20">
        <v>239000</v>
      </c>
      <c r="G48" s="21">
        <v>0.85</v>
      </c>
      <c r="H48" s="21">
        <v>0.85</v>
      </c>
      <c r="I48" s="24">
        <v>36.979999999999997</v>
      </c>
      <c r="K48" s="22">
        <v>32000</v>
      </c>
      <c r="L48" s="19" t="s">
        <v>91</v>
      </c>
      <c r="M48" s="19" t="s">
        <v>92</v>
      </c>
    </row>
    <row r="49" spans="1:27" x14ac:dyDescent="0.3">
      <c r="A49" s="36" t="s">
        <v>93</v>
      </c>
      <c r="B49" s="48"/>
      <c r="C49" s="36" t="s">
        <v>94</v>
      </c>
      <c r="D49" s="39">
        <v>130284</v>
      </c>
      <c r="E49" s="39">
        <v>46</v>
      </c>
      <c r="F49" s="39">
        <v>675000</v>
      </c>
      <c r="G49" s="40">
        <v>0.8</v>
      </c>
      <c r="H49" s="40">
        <v>0.8</v>
      </c>
      <c r="I49" s="43">
        <v>18.82</v>
      </c>
      <c r="J49" s="68"/>
      <c r="K49" s="42">
        <v>25000</v>
      </c>
      <c r="L49" s="36" t="s">
        <v>95</v>
      </c>
      <c r="M49" s="36" t="s">
        <v>96</v>
      </c>
    </row>
    <row r="50" spans="1:27" x14ac:dyDescent="0.3">
      <c r="A50" s="19" t="s">
        <v>97</v>
      </c>
      <c r="B50" s="28"/>
      <c r="C50" s="19" t="s">
        <v>90</v>
      </c>
      <c r="D50" s="20">
        <v>179260</v>
      </c>
      <c r="E50" s="20">
        <v>32</v>
      </c>
      <c r="F50" s="20">
        <v>441000</v>
      </c>
      <c r="G50" s="21">
        <v>0.98</v>
      </c>
      <c r="H50" s="21">
        <v>0.88</v>
      </c>
      <c r="I50" s="24">
        <v>20.93</v>
      </c>
      <c r="K50" s="22">
        <v>199000</v>
      </c>
      <c r="L50" s="19" t="s">
        <v>98</v>
      </c>
      <c r="M50" s="19" t="s">
        <v>99</v>
      </c>
    </row>
    <row r="51" spans="1:27" x14ac:dyDescent="0.3">
      <c r="A51" s="36" t="s">
        <v>100</v>
      </c>
      <c r="B51" s="48"/>
      <c r="C51" s="36" t="s">
        <v>101</v>
      </c>
      <c r="D51" s="39">
        <v>135808</v>
      </c>
      <c r="E51" s="39">
        <v>18</v>
      </c>
      <c r="F51" s="39">
        <v>298000</v>
      </c>
      <c r="G51" s="40">
        <v>1</v>
      </c>
      <c r="H51" s="40">
        <v>0.98</v>
      </c>
      <c r="I51" s="43">
        <v>32.01</v>
      </c>
      <c r="J51" s="70"/>
      <c r="K51" s="46"/>
      <c r="L51" s="36" t="s">
        <v>102</v>
      </c>
      <c r="M51" s="36" t="s">
        <v>103</v>
      </c>
    </row>
    <row r="52" spans="1:27" x14ac:dyDescent="0.3">
      <c r="A52" s="19" t="s">
        <v>104</v>
      </c>
      <c r="B52" s="23">
        <v>-5</v>
      </c>
      <c r="C52" s="19" t="s">
        <v>90</v>
      </c>
      <c r="D52" s="20">
        <v>28113</v>
      </c>
      <c r="E52" s="20">
        <v>3</v>
      </c>
      <c r="F52" s="20">
        <v>71000</v>
      </c>
      <c r="G52" s="21">
        <v>0.47</v>
      </c>
      <c r="H52" s="21">
        <v>0.47</v>
      </c>
      <c r="I52" s="24">
        <v>41.11</v>
      </c>
      <c r="K52" s="8"/>
      <c r="L52" s="19"/>
      <c r="M52" s="19" t="s">
        <v>105</v>
      </c>
    </row>
    <row r="53" spans="1:27" x14ac:dyDescent="0.3">
      <c r="A53" s="36" t="s">
        <v>106</v>
      </c>
      <c r="B53" s="48" t="s">
        <v>84</v>
      </c>
      <c r="C53" s="36" t="s">
        <v>80</v>
      </c>
      <c r="D53" s="39">
        <v>44035</v>
      </c>
      <c r="E53" s="39">
        <v>9</v>
      </c>
      <c r="F53" s="39">
        <v>114000</v>
      </c>
      <c r="G53" s="40">
        <v>0.92</v>
      </c>
      <c r="H53" s="40">
        <v>0.92</v>
      </c>
      <c r="I53" s="43">
        <v>32.68</v>
      </c>
      <c r="J53" s="68"/>
      <c r="K53" s="42">
        <v>31000</v>
      </c>
      <c r="L53" s="36" t="s">
        <v>107</v>
      </c>
      <c r="M53" s="36" t="s">
        <v>108</v>
      </c>
    </row>
    <row r="54" spans="1:27" x14ac:dyDescent="0.3">
      <c r="A54" s="19" t="s">
        <v>109</v>
      </c>
      <c r="B54" s="23">
        <v>-5</v>
      </c>
      <c r="C54" s="19" t="s">
        <v>101</v>
      </c>
      <c r="D54" s="20">
        <v>179404</v>
      </c>
      <c r="E54" s="20">
        <v>64</v>
      </c>
      <c r="F54" s="20">
        <v>866000</v>
      </c>
      <c r="G54" s="21">
        <v>0.95</v>
      </c>
      <c r="H54" s="21">
        <v>0.95</v>
      </c>
      <c r="I54" s="24">
        <v>16.62</v>
      </c>
      <c r="K54" s="22">
        <v>294000</v>
      </c>
      <c r="L54" s="19" t="s">
        <v>110</v>
      </c>
      <c r="M54" s="25" t="s">
        <v>111</v>
      </c>
    </row>
    <row r="55" spans="1:27" x14ac:dyDescent="0.3">
      <c r="A55" s="36" t="s">
        <v>112</v>
      </c>
      <c r="B55" s="44">
        <v>-4</v>
      </c>
      <c r="C55" s="36" t="s">
        <v>80</v>
      </c>
      <c r="D55" s="39">
        <v>25997</v>
      </c>
      <c r="E55" s="39">
        <v>15</v>
      </c>
      <c r="F55" s="39">
        <v>273000</v>
      </c>
      <c r="G55" s="40">
        <v>1</v>
      </c>
      <c r="H55" s="40">
        <v>1</v>
      </c>
      <c r="I55" s="43">
        <v>9.66</v>
      </c>
      <c r="J55" s="68"/>
      <c r="K55" s="46"/>
      <c r="L55" s="36"/>
      <c r="M55" s="36" t="s">
        <v>113</v>
      </c>
    </row>
    <row r="56" spans="1:27" x14ac:dyDescent="0.3">
      <c r="A56" s="19" t="s">
        <v>114</v>
      </c>
      <c r="B56" s="28"/>
      <c r="C56" s="19" t="s">
        <v>115</v>
      </c>
      <c r="D56" s="20">
        <v>44461</v>
      </c>
      <c r="E56" s="20">
        <v>8</v>
      </c>
      <c r="F56" s="20">
        <v>99000</v>
      </c>
      <c r="G56" s="21">
        <v>0.89</v>
      </c>
      <c r="H56" s="21">
        <v>0.72</v>
      </c>
      <c r="I56" s="24">
        <v>49.43</v>
      </c>
      <c r="K56" s="8"/>
      <c r="L56" s="19"/>
      <c r="M56" s="19" t="s">
        <v>116</v>
      </c>
    </row>
    <row r="57" spans="1:27" x14ac:dyDescent="0.3">
      <c r="A57" s="36" t="s">
        <v>117</v>
      </c>
      <c r="B57" s="44">
        <v>-5</v>
      </c>
      <c r="C57" s="36" t="s">
        <v>80</v>
      </c>
      <c r="D57" s="39">
        <v>82907</v>
      </c>
      <c r="E57" s="39">
        <v>12</v>
      </c>
      <c r="F57" s="39">
        <v>155000</v>
      </c>
      <c r="G57" s="40">
        <v>1</v>
      </c>
      <c r="H57" s="40">
        <v>1</v>
      </c>
      <c r="I57" s="43">
        <v>35.1</v>
      </c>
      <c r="J57" s="68"/>
      <c r="K57" s="42">
        <v>32000</v>
      </c>
      <c r="L57" s="36" t="s">
        <v>118</v>
      </c>
      <c r="M57" s="36" t="s">
        <v>119</v>
      </c>
    </row>
    <row r="58" spans="1:27" x14ac:dyDescent="0.3">
      <c r="A58" s="19" t="s">
        <v>120</v>
      </c>
      <c r="B58" s="28"/>
      <c r="C58" s="19" t="s">
        <v>90</v>
      </c>
      <c r="D58" s="20">
        <v>58492</v>
      </c>
      <c r="E58" s="20">
        <v>19</v>
      </c>
      <c r="F58" s="20">
        <v>216000</v>
      </c>
      <c r="G58" s="21">
        <v>0.99</v>
      </c>
      <c r="H58" s="21">
        <v>0.99</v>
      </c>
      <c r="I58" s="24">
        <v>22.48</v>
      </c>
      <c r="J58" s="69"/>
      <c r="K58" s="22">
        <v>43000</v>
      </c>
      <c r="L58" s="19" t="s">
        <v>121</v>
      </c>
      <c r="M58" s="29" t="s">
        <v>122</v>
      </c>
      <c r="N58" s="32"/>
      <c r="O58" s="32"/>
      <c r="P58" s="32"/>
      <c r="Q58" s="32"/>
      <c r="R58" s="32"/>
      <c r="S58" s="32"/>
      <c r="T58" s="32"/>
      <c r="U58" s="32"/>
      <c r="V58" s="32"/>
      <c r="W58" s="32"/>
      <c r="X58" s="32"/>
      <c r="Y58" s="32"/>
      <c r="Z58" s="32"/>
      <c r="AA58" s="32"/>
    </row>
    <row r="59" spans="1:27" x14ac:dyDescent="0.3">
      <c r="A59" s="36" t="s">
        <v>123</v>
      </c>
      <c r="B59" s="44">
        <v>-5</v>
      </c>
      <c r="C59" s="36" t="s">
        <v>80</v>
      </c>
      <c r="D59" s="39">
        <v>17967</v>
      </c>
      <c r="E59" s="39">
        <v>4</v>
      </c>
      <c r="F59" s="39">
        <v>48000</v>
      </c>
      <c r="G59" s="40">
        <v>0.98</v>
      </c>
      <c r="H59" s="40">
        <v>0.98</v>
      </c>
      <c r="I59" s="43">
        <v>25.97</v>
      </c>
      <c r="J59" s="68"/>
      <c r="K59" s="46"/>
      <c r="L59" s="36" t="s">
        <v>124</v>
      </c>
      <c r="M59" s="36" t="s">
        <v>125</v>
      </c>
    </row>
    <row r="60" spans="1:27" x14ac:dyDescent="0.3">
      <c r="A60" s="19" t="s">
        <v>126</v>
      </c>
      <c r="B60" s="28"/>
      <c r="C60" s="19" t="s">
        <v>80</v>
      </c>
      <c r="D60" s="20">
        <v>311269</v>
      </c>
      <c r="E60" s="20">
        <v>50</v>
      </c>
      <c r="F60" s="20">
        <v>503000</v>
      </c>
      <c r="G60" s="21">
        <v>0.99</v>
      </c>
      <c r="H60" s="21">
        <v>0.98</v>
      </c>
      <c r="I60" s="24">
        <v>49.24</v>
      </c>
      <c r="K60" s="22">
        <v>66000</v>
      </c>
      <c r="L60" s="19" t="s">
        <v>95</v>
      </c>
      <c r="M60" s="19" t="s">
        <v>127</v>
      </c>
    </row>
    <row r="61" spans="1:27" x14ac:dyDescent="0.3">
      <c r="A61" s="36" t="s">
        <v>128</v>
      </c>
      <c r="B61" s="48" t="s">
        <v>129</v>
      </c>
      <c r="C61" s="36" t="s">
        <v>115</v>
      </c>
      <c r="D61" s="39">
        <v>52418</v>
      </c>
      <c r="E61" s="39">
        <v>22</v>
      </c>
      <c r="F61" s="39">
        <v>213000</v>
      </c>
      <c r="G61" s="40">
        <v>1</v>
      </c>
      <c r="H61" s="40">
        <v>1</v>
      </c>
      <c r="I61" s="43">
        <v>18.37</v>
      </c>
      <c r="J61" s="68"/>
      <c r="K61" s="42">
        <v>141000</v>
      </c>
      <c r="L61" s="36" t="s">
        <v>130</v>
      </c>
      <c r="M61" s="36" t="s">
        <v>131</v>
      </c>
    </row>
    <row r="62" spans="1:27" x14ac:dyDescent="0.3">
      <c r="A62" s="19" t="s">
        <v>132</v>
      </c>
      <c r="B62" s="23">
        <v>-4</v>
      </c>
      <c r="C62" s="19" t="s">
        <v>115</v>
      </c>
      <c r="D62" s="20">
        <v>1388528</v>
      </c>
      <c r="E62" s="20">
        <v>52</v>
      </c>
      <c r="F62" s="20">
        <v>1521000</v>
      </c>
      <c r="G62" s="21">
        <v>0.98</v>
      </c>
      <c r="H62" s="21">
        <v>0.98</v>
      </c>
      <c r="I62" s="24">
        <v>57.21</v>
      </c>
      <c r="J62" s="69">
        <v>554</v>
      </c>
      <c r="K62" s="8"/>
      <c r="L62" s="19"/>
      <c r="M62" s="19" t="s">
        <v>133</v>
      </c>
    </row>
    <row r="63" spans="1:27" x14ac:dyDescent="0.3">
      <c r="A63" s="36" t="s">
        <v>134</v>
      </c>
      <c r="B63" s="44">
        <v>-5</v>
      </c>
      <c r="C63" s="36" t="s">
        <v>80</v>
      </c>
      <c r="D63" s="39">
        <v>48986</v>
      </c>
      <c r="E63" s="39">
        <v>12</v>
      </c>
      <c r="F63" s="39">
        <v>148000</v>
      </c>
      <c r="G63" s="40">
        <v>0.95</v>
      </c>
      <c r="H63" s="40">
        <v>0.95</v>
      </c>
      <c r="I63" s="43">
        <v>22.37</v>
      </c>
      <c r="J63" s="68"/>
      <c r="K63" s="42">
        <v>43000</v>
      </c>
      <c r="L63" s="36" t="s">
        <v>135</v>
      </c>
      <c r="M63" s="36" t="s">
        <v>136</v>
      </c>
    </row>
    <row r="64" spans="1:27" x14ac:dyDescent="0.3">
      <c r="A64" s="19" t="s">
        <v>137</v>
      </c>
      <c r="B64" s="28"/>
      <c r="C64" s="19" t="s">
        <v>115</v>
      </c>
      <c r="D64" s="20">
        <v>164433</v>
      </c>
      <c r="E64" s="20">
        <v>44</v>
      </c>
      <c r="F64" s="20">
        <v>650000</v>
      </c>
      <c r="G64" s="21">
        <v>0.92</v>
      </c>
      <c r="H64" s="21">
        <v>0.85</v>
      </c>
      <c r="I64" s="24">
        <v>23.72</v>
      </c>
      <c r="K64" s="22">
        <v>215000</v>
      </c>
      <c r="L64" s="19" t="s">
        <v>138</v>
      </c>
      <c r="M64" s="19" t="s">
        <v>139</v>
      </c>
    </row>
    <row r="65" spans="1:13" x14ac:dyDescent="0.3">
      <c r="A65" s="57"/>
      <c r="B65" s="58"/>
      <c r="C65" s="59" t="s">
        <v>140</v>
      </c>
      <c r="D65" s="60">
        <f>SUM(D45:D64)</f>
        <v>3230375</v>
      </c>
      <c r="E65" s="60">
        <f>SUM(E45:E64)</f>
        <v>487</v>
      </c>
      <c r="F65" s="60">
        <f>SUM(F45:F64)</f>
        <v>7169000</v>
      </c>
      <c r="G65" s="61">
        <v>0.94</v>
      </c>
      <c r="H65" s="61">
        <v>0.92</v>
      </c>
      <c r="I65" s="62">
        <v>32.96</v>
      </c>
      <c r="J65" s="72"/>
      <c r="K65" s="63"/>
      <c r="L65" s="63"/>
      <c r="M65" s="63"/>
    </row>
    <row r="67" spans="1:13" x14ac:dyDescent="0.3">
      <c r="A67" s="1" t="s">
        <v>296</v>
      </c>
    </row>
    <row r="68" spans="1:13" x14ac:dyDescent="0.3">
      <c r="A68" s="36" t="s">
        <v>141</v>
      </c>
      <c r="B68" s="44">
        <v>-4</v>
      </c>
      <c r="C68" s="36" t="s">
        <v>142</v>
      </c>
      <c r="D68" s="39">
        <v>105246</v>
      </c>
      <c r="E68" s="39">
        <v>46</v>
      </c>
      <c r="F68" s="39">
        <v>405000</v>
      </c>
      <c r="G68" s="40">
        <v>0.97</v>
      </c>
      <c r="H68" s="40">
        <v>0.96</v>
      </c>
      <c r="I68" s="43">
        <v>23.66</v>
      </c>
      <c r="J68" s="70"/>
      <c r="K68" s="42">
        <v>14000</v>
      </c>
      <c r="L68" s="36" t="s">
        <v>27</v>
      </c>
      <c r="M68" s="36" t="s">
        <v>143</v>
      </c>
    </row>
    <row r="69" spans="1:13" x14ac:dyDescent="0.3">
      <c r="A69" s="19" t="s">
        <v>144</v>
      </c>
      <c r="B69" s="28" t="s">
        <v>145</v>
      </c>
      <c r="C69" s="19" t="s">
        <v>142</v>
      </c>
      <c r="D69" s="20">
        <v>54848</v>
      </c>
      <c r="E69" s="20">
        <v>11</v>
      </c>
      <c r="F69" s="20">
        <v>97000</v>
      </c>
      <c r="G69" s="21">
        <v>1</v>
      </c>
      <c r="H69" s="21">
        <v>0.97</v>
      </c>
      <c r="I69" s="24">
        <v>42.96</v>
      </c>
      <c r="J69" s="69"/>
      <c r="K69" s="8"/>
      <c r="L69" s="19"/>
      <c r="M69" s="19" t="s">
        <v>146</v>
      </c>
    </row>
    <row r="70" spans="1:13" x14ac:dyDescent="0.3">
      <c r="A70" s="36" t="s">
        <v>147</v>
      </c>
      <c r="B70" s="48"/>
      <c r="C70" s="36" t="s">
        <v>148</v>
      </c>
      <c r="D70" s="39">
        <v>154790</v>
      </c>
      <c r="E70" s="39">
        <v>9</v>
      </c>
      <c r="F70" s="39">
        <v>120000</v>
      </c>
      <c r="G70" s="40">
        <v>0.96</v>
      </c>
      <c r="H70" s="40">
        <v>0.91</v>
      </c>
      <c r="I70" s="43">
        <v>48.04</v>
      </c>
      <c r="J70" s="70">
        <v>124</v>
      </c>
      <c r="K70" s="46"/>
      <c r="L70" s="36"/>
      <c r="M70" s="36" t="s">
        <v>149</v>
      </c>
    </row>
    <row r="71" spans="1:13" x14ac:dyDescent="0.3">
      <c r="A71" s="19" t="s">
        <v>150</v>
      </c>
      <c r="B71" s="28"/>
      <c r="C71" s="19" t="s">
        <v>142</v>
      </c>
      <c r="D71" s="20">
        <v>99652</v>
      </c>
      <c r="E71" s="20">
        <v>17</v>
      </c>
      <c r="F71" s="20">
        <v>408000</v>
      </c>
      <c r="G71" s="21">
        <v>0.99</v>
      </c>
      <c r="H71" s="21">
        <v>0.99</v>
      </c>
      <c r="I71" s="24">
        <v>41.67</v>
      </c>
      <c r="J71" s="69"/>
      <c r="K71" s="22">
        <f>15000+28000</f>
        <v>43000</v>
      </c>
      <c r="L71" s="19" t="s">
        <v>151</v>
      </c>
      <c r="M71" s="19" t="s">
        <v>152</v>
      </c>
    </row>
    <row r="72" spans="1:13" x14ac:dyDescent="0.3">
      <c r="A72" s="36" t="s">
        <v>153</v>
      </c>
      <c r="B72" s="37"/>
      <c r="C72" s="36" t="s">
        <v>142</v>
      </c>
      <c r="D72" s="39">
        <v>88235</v>
      </c>
      <c r="E72" s="39">
        <v>9</v>
      </c>
      <c r="F72" s="39">
        <v>147000</v>
      </c>
      <c r="G72" s="40">
        <v>0.94</v>
      </c>
      <c r="H72" s="40">
        <v>0.92</v>
      </c>
      <c r="I72" s="43">
        <v>43.82</v>
      </c>
      <c r="J72" s="68"/>
      <c r="K72" s="42">
        <v>43000</v>
      </c>
      <c r="L72" s="36" t="s">
        <v>154</v>
      </c>
      <c r="M72" s="36" t="s">
        <v>155</v>
      </c>
    </row>
    <row r="73" spans="1:13" x14ac:dyDescent="0.3">
      <c r="A73" s="19" t="s">
        <v>156</v>
      </c>
      <c r="B73" s="28"/>
      <c r="C73" s="19" t="s">
        <v>142</v>
      </c>
      <c r="D73" s="20">
        <v>34870</v>
      </c>
      <c r="E73" s="20">
        <v>13</v>
      </c>
      <c r="F73" s="20">
        <v>103000</v>
      </c>
      <c r="G73" s="21">
        <v>0.93</v>
      </c>
      <c r="H73" s="21">
        <v>0.93</v>
      </c>
      <c r="I73" s="24">
        <v>18.72</v>
      </c>
      <c r="J73" s="69"/>
      <c r="K73" s="22">
        <v>46000</v>
      </c>
      <c r="L73" s="19" t="s">
        <v>157</v>
      </c>
      <c r="M73" s="19" t="s">
        <v>158</v>
      </c>
    </row>
    <row r="74" spans="1:13" x14ac:dyDescent="0.3">
      <c r="A74" s="36" t="s">
        <v>159</v>
      </c>
      <c r="B74" s="48"/>
      <c r="C74" s="36" t="s">
        <v>148</v>
      </c>
      <c r="D74" s="39">
        <v>23748</v>
      </c>
      <c r="E74" s="39">
        <v>1</v>
      </c>
      <c r="F74" s="39">
        <v>36000</v>
      </c>
      <c r="G74" s="40">
        <v>1</v>
      </c>
      <c r="H74" s="40">
        <v>1</v>
      </c>
      <c r="I74" s="43">
        <v>96.19</v>
      </c>
      <c r="J74" s="70"/>
      <c r="K74" s="46"/>
      <c r="L74" s="36"/>
      <c r="M74" s="36" t="s">
        <v>160</v>
      </c>
    </row>
    <row r="75" spans="1:13" x14ac:dyDescent="0.3">
      <c r="A75" s="19" t="s">
        <v>161</v>
      </c>
      <c r="B75" s="28"/>
      <c r="C75" s="19" t="s">
        <v>142</v>
      </c>
      <c r="D75" s="20">
        <v>42741</v>
      </c>
      <c r="E75" s="20">
        <v>15</v>
      </c>
      <c r="F75" s="20">
        <v>134000</v>
      </c>
      <c r="G75" s="21">
        <v>0.94</v>
      </c>
      <c r="H75" s="21">
        <v>0.94</v>
      </c>
      <c r="I75" s="24">
        <v>27.26</v>
      </c>
      <c r="J75" s="69"/>
      <c r="K75" s="22">
        <v>61000</v>
      </c>
      <c r="L75" s="19" t="s">
        <v>162</v>
      </c>
      <c r="M75" s="19" t="s">
        <v>163</v>
      </c>
    </row>
    <row r="76" spans="1:13" x14ac:dyDescent="0.3">
      <c r="A76" s="36" t="s">
        <v>164</v>
      </c>
      <c r="B76" s="48" t="s">
        <v>165</v>
      </c>
      <c r="C76" s="36" t="s">
        <v>142</v>
      </c>
      <c r="D76" s="39">
        <v>236115</v>
      </c>
      <c r="E76" s="39">
        <v>4</v>
      </c>
      <c r="F76" s="39">
        <v>171000</v>
      </c>
      <c r="G76" s="40">
        <v>0.97</v>
      </c>
      <c r="H76" s="40">
        <v>0.95</v>
      </c>
      <c r="I76" s="43">
        <v>62.98</v>
      </c>
      <c r="J76" s="70">
        <v>129</v>
      </c>
      <c r="K76" s="46"/>
      <c r="L76" s="36"/>
      <c r="M76" s="36" t="s">
        <v>166</v>
      </c>
    </row>
    <row r="77" spans="1:13" x14ac:dyDescent="0.3">
      <c r="A77" s="19" t="s">
        <v>167</v>
      </c>
      <c r="B77" s="28"/>
      <c r="C77" s="19" t="s">
        <v>142</v>
      </c>
      <c r="D77" s="20">
        <v>113947</v>
      </c>
      <c r="E77" s="20">
        <v>21</v>
      </c>
      <c r="F77" s="20">
        <v>217000</v>
      </c>
      <c r="G77" s="21">
        <v>0.97</v>
      </c>
      <c r="H77" s="21">
        <v>0.96</v>
      </c>
      <c r="I77" s="24">
        <v>37.020000000000003</v>
      </c>
      <c r="J77" s="69"/>
      <c r="K77" s="27">
        <v>43000</v>
      </c>
      <c r="L77" s="19" t="s">
        <v>95</v>
      </c>
      <c r="M77" s="19" t="s">
        <v>168</v>
      </c>
    </row>
    <row r="78" spans="1:13" x14ac:dyDescent="0.3">
      <c r="A78" s="36" t="s">
        <v>169</v>
      </c>
      <c r="B78" s="48"/>
      <c r="C78" s="36" t="s">
        <v>142</v>
      </c>
      <c r="D78" s="39">
        <v>51910</v>
      </c>
      <c r="E78" s="39">
        <v>18</v>
      </c>
      <c r="F78" s="39">
        <v>244000</v>
      </c>
      <c r="G78" s="40">
        <v>0.9</v>
      </c>
      <c r="H78" s="40">
        <v>0.9</v>
      </c>
      <c r="I78" s="43">
        <v>23.07</v>
      </c>
      <c r="J78" s="70"/>
      <c r="K78" s="42">
        <v>20000</v>
      </c>
      <c r="L78" s="36" t="s">
        <v>170</v>
      </c>
      <c r="M78" s="36" t="s">
        <v>171</v>
      </c>
    </row>
    <row r="79" spans="1:13" x14ac:dyDescent="0.3">
      <c r="A79" s="19" t="s">
        <v>172</v>
      </c>
      <c r="B79" s="23">
        <v>-4</v>
      </c>
      <c r="C79" s="19" t="s">
        <v>142</v>
      </c>
      <c r="D79" s="20">
        <v>108913</v>
      </c>
      <c r="E79" s="20">
        <v>21</v>
      </c>
      <c r="F79" s="20">
        <v>241000</v>
      </c>
      <c r="G79" s="21">
        <v>1</v>
      </c>
      <c r="H79" s="21">
        <v>0.87</v>
      </c>
      <c r="I79" s="24">
        <v>30.84</v>
      </c>
      <c r="J79" s="69"/>
      <c r="K79" s="22">
        <v>53000</v>
      </c>
      <c r="L79" s="19" t="s">
        <v>173</v>
      </c>
      <c r="M79" s="19" t="s">
        <v>174</v>
      </c>
    </row>
    <row r="80" spans="1:13" x14ac:dyDescent="0.3">
      <c r="A80" s="36" t="s">
        <v>175</v>
      </c>
      <c r="B80" s="44">
        <v>-4</v>
      </c>
      <c r="C80" s="36" t="s">
        <v>176</v>
      </c>
      <c r="D80" s="39">
        <v>126751</v>
      </c>
      <c r="E80" s="39">
        <v>50</v>
      </c>
      <c r="F80" s="39">
        <v>551000</v>
      </c>
      <c r="G80" s="40">
        <v>0.97</v>
      </c>
      <c r="H80" s="40">
        <v>0.95</v>
      </c>
      <c r="I80" s="43">
        <v>29.16</v>
      </c>
      <c r="J80" s="70"/>
      <c r="K80" s="42">
        <v>75000</v>
      </c>
      <c r="L80" s="36" t="s">
        <v>162</v>
      </c>
      <c r="M80" s="36" t="s">
        <v>177</v>
      </c>
    </row>
    <row r="81" spans="1:13" x14ac:dyDescent="0.3">
      <c r="A81" s="19" t="s">
        <v>178</v>
      </c>
      <c r="B81" s="28" t="s">
        <v>145</v>
      </c>
      <c r="C81" s="19" t="s">
        <v>142</v>
      </c>
      <c r="D81" s="20">
        <v>138621</v>
      </c>
      <c r="E81" s="20">
        <v>21</v>
      </c>
      <c r="F81" s="20">
        <v>191000</v>
      </c>
      <c r="G81" s="21">
        <v>0.99</v>
      </c>
      <c r="H81" s="21">
        <v>0.99</v>
      </c>
      <c r="I81" s="24">
        <v>56.91</v>
      </c>
      <c r="J81" s="69"/>
      <c r="K81" s="8"/>
      <c r="L81" s="19"/>
      <c r="M81" s="19" t="s">
        <v>179</v>
      </c>
    </row>
    <row r="82" spans="1:13" x14ac:dyDescent="0.3">
      <c r="A82" s="36" t="s">
        <v>180</v>
      </c>
      <c r="B82" s="48"/>
      <c r="C82" s="36" t="s">
        <v>142</v>
      </c>
      <c r="D82" s="39">
        <v>37463</v>
      </c>
      <c r="E82" s="39">
        <v>19</v>
      </c>
      <c r="F82" s="39">
        <v>211000</v>
      </c>
      <c r="G82" s="40">
        <v>0.99</v>
      </c>
      <c r="H82" s="40">
        <v>0.98</v>
      </c>
      <c r="I82" s="43">
        <v>20.09</v>
      </c>
      <c r="J82" s="70"/>
      <c r="K82" s="42">
        <v>65000</v>
      </c>
      <c r="L82" s="36" t="s">
        <v>118</v>
      </c>
      <c r="M82" s="36" t="s">
        <v>181</v>
      </c>
    </row>
    <row r="83" spans="1:13" x14ac:dyDescent="0.3">
      <c r="A83" s="52"/>
      <c r="B83" s="64"/>
      <c r="C83" s="52" t="s">
        <v>182</v>
      </c>
      <c r="D83" s="53">
        <f>SUM(D68:D82)</f>
        <v>1417850</v>
      </c>
      <c r="E83" s="53">
        <f>SUM(E68:E82)</f>
        <v>275</v>
      </c>
      <c r="F83" s="53">
        <f>SUM(F68:F82)</f>
        <v>3276000</v>
      </c>
      <c r="G83" s="65">
        <v>0.97</v>
      </c>
      <c r="H83" s="54">
        <v>0.95</v>
      </c>
      <c r="I83" s="55">
        <v>35.25</v>
      </c>
      <c r="J83" s="73"/>
      <c r="K83" s="50"/>
      <c r="L83" s="50"/>
      <c r="M83" s="50"/>
    </row>
    <row r="85" spans="1:13" x14ac:dyDescent="0.3">
      <c r="A85" s="1" t="s">
        <v>298</v>
      </c>
    </row>
    <row r="86" spans="1:13" x14ac:dyDescent="0.3">
      <c r="A86" s="36" t="s">
        <v>207</v>
      </c>
      <c r="B86" s="48"/>
      <c r="C86" s="36" t="s">
        <v>208</v>
      </c>
      <c r="D86" s="39">
        <v>1151456</v>
      </c>
      <c r="E86" s="39">
        <v>65</v>
      </c>
      <c r="F86" s="39">
        <v>1230000</v>
      </c>
      <c r="G86" s="40">
        <v>0.98</v>
      </c>
      <c r="H86" s="40">
        <v>0.97</v>
      </c>
      <c r="I86" s="43">
        <v>41.61</v>
      </c>
      <c r="J86" s="70">
        <v>947</v>
      </c>
      <c r="K86" s="42">
        <v>18000</v>
      </c>
      <c r="L86" s="36" t="s">
        <v>27</v>
      </c>
      <c r="M86" s="36" t="s">
        <v>209</v>
      </c>
    </row>
    <row r="87" spans="1:13" x14ac:dyDescent="0.3">
      <c r="A87" s="19" t="s">
        <v>210</v>
      </c>
      <c r="B87" s="28"/>
      <c r="C87" s="19" t="s">
        <v>208</v>
      </c>
      <c r="D87" s="20">
        <v>32111</v>
      </c>
      <c r="E87" s="20">
        <v>15</v>
      </c>
      <c r="F87" s="20">
        <v>113000</v>
      </c>
      <c r="G87" s="21">
        <v>1</v>
      </c>
      <c r="H87" s="21">
        <v>1</v>
      </c>
      <c r="I87" s="24">
        <v>20.28</v>
      </c>
      <c r="J87" s="69"/>
      <c r="K87" s="22">
        <v>46000</v>
      </c>
      <c r="L87" s="19" t="s">
        <v>211</v>
      </c>
      <c r="M87" s="19" t="s">
        <v>212</v>
      </c>
    </row>
    <row r="88" spans="1:13" x14ac:dyDescent="0.3">
      <c r="A88" s="36" t="s">
        <v>213</v>
      </c>
      <c r="B88" s="48"/>
      <c r="C88" s="36" t="s">
        <v>208</v>
      </c>
      <c r="D88" s="39">
        <v>41073</v>
      </c>
      <c r="E88" s="39">
        <v>36</v>
      </c>
      <c r="F88" s="39">
        <v>233000</v>
      </c>
      <c r="G88" s="40">
        <v>0.99</v>
      </c>
      <c r="H88" s="40">
        <v>0.99</v>
      </c>
      <c r="I88" s="43">
        <v>15.88</v>
      </c>
      <c r="J88" s="70"/>
      <c r="K88" s="46"/>
      <c r="L88" s="36"/>
      <c r="M88" s="36" t="s">
        <v>214</v>
      </c>
    </row>
    <row r="89" spans="1:13" x14ac:dyDescent="0.3">
      <c r="A89" s="19" t="s">
        <v>215</v>
      </c>
      <c r="B89" s="28"/>
      <c r="C89" s="19" t="s">
        <v>208</v>
      </c>
      <c r="D89" s="20">
        <v>54405</v>
      </c>
      <c r="E89" s="20">
        <v>20</v>
      </c>
      <c r="F89" s="20">
        <v>253000</v>
      </c>
      <c r="G89" s="21">
        <v>0.97</v>
      </c>
      <c r="H89" s="21">
        <v>0.95</v>
      </c>
      <c r="I89" s="24">
        <v>24.15</v>
      </c>
      <c r="J89" s="69"/>
      <c r="K89" s="22">
        <v>80000</v>
      </c>
      <c r="L89" s="19" t="s">
        <v>216</v>
      </c>
      <c r="M89" s="19" t="s">
        <v>158</v>
      </c>
    </row>
    <row r="90" spans="1:13" x14ac:dyDescent="0.3">
      <c r="A90" s="36" t="s">
        <v>217</v>
      </c>
      <c r="B90" s="48"/>
      <c r="C90" s="36" t="s">
        <v>208</v>
      </c>
      <c r="D90" s="39">
        <v>160322</v>
      </c>
      <c r="E90" s="39">
        <v>19</v>
      </c>
      <c r="F90" s="39">
        <v>223000</v>
      </c>
      <c r="G90" s="40">
        <v>0.97</v>
      </c>
      <c r="H90" s="40">
        <v>0.97</v>
      </c>
      <c r="I90" s="43">
        <v>53.28</v>
      </c>
      <c r="J90" s="70">
        <v>7</v>
      </c>
      <c r="K90" s="42">
        <v>41000</v>
      </c>
      <c r="L90" s="36" t="s">
        <v>211</v>
      </c>
      <c r="M90" s="36" t="s">
        <v>77</v>
      </c>
    </row>
    <row r="91" spans="1:13" x14ac:dyDescent="0.3">
      <c r="A91" s="19" t="s">
        <v>218</v>
      </c>
      <c r="B91" s="28"/>
      <c r="C91" s="19" t="s">
        <v>219</v>
      </c>
      <c r="D91" s="20">
        <v>1944</v>
      </c>
      <c r="E91" s="20">
        <v>28</v>
      </c>
      <c r="F91" s="20">
        <v>48000</v>
      </c>
      <c r="G91" s="21">
        <v>1</v>
      </c>
      <c r="H91" s="21">
        <v>1</v>
      </c>
      <c r="I91" s="24">
        <v>17.22</v>
      </c>
      <c r="J91" s="69"/>
      <c r="K91" s="22">
        <v>48000</v>
      </c>
      <c r="L91" s="19" t="s">
        <v>220</v>
      </c>
      <c r="M91" s="19"/>
    </row>
    <row r="92" spans="1:13" x14ac:dyDescent="0.3">
      <c r="A92" s="36" t="s">
        <v>221</v>
      </c>
      <c r="B92" s="48"/>
      <c r="C92" s="36" t="s">
        <v>208</v>
      </c>
      <c r="D92" s="39">
        <v>19903</v>
      </c>
      <c r="E92" s="39">
        <v>17</v>
      </c>
      <c r="F92" s="39">
        <v>149000</v>
      </c>
      <c r="G92" s="40">
        <v>0.99</v>
      </c>
      <c r="H92" s="40">
        <v>0.99</v>
      </c>
      <c r="I92" s="43">
        <v>21.65</v>
      </c>
      <c r="J92" s="70"/>
      <c r="K92" s="42">
        <v>50000</v>
      </c>
      <c r="L92" s="36" t="s">
        <v>222</v>
      </c>
      <c r="M92" s="36" t="s">
        <v>223</v>
      </c>
    </row>
    <row r="93" spans="1:13" x14ac:dyDescent="0.3">
      <c r="A93" s="50"/>
      <c r="B93" s="51"/>
      <c r="C93" s="52" t="s">
        <v>224</v>
      </c>
      <c r="D93" s="53">
        <f>SUM(D86:D92)</f>
        <v>1461214</v>
      </c>
      <c r="E93" s="53">
        <f>SUM(E86:E92)</f>
        <v>200</v>
      </c>
      <c r="F93" s="53">
        <f>SUM(F86:F92)</f>
        <v>2249000</v>
      </c>
      <c r="G93" s="54">
        <v>0.98</v>
      </c>
      <c r="H93" s="54">
        <v>0.97</v>
      </c>
      <c r="I93" s="55">
        <v>35.159999999999997</v>
      </c>
      <c r="J93" s="71"/>
      <c r="K93" s="50"/>
      <c r="L93" s="50"/>
      <c r="M93" s="50"/>
    </row>
    <row r="95" spans="1:13" x14ac:dyDescent="0.3">
      <c r="A95" s="1" t="s">
        <v>297</v>
      </c>
      <c r="E95" s="31"/>
      <c r="J95" s="69"/>
    </row>
    <row r="96" spans="1:13" x14ac:dyDescent="0.3">
      <c r="A96" s="36" t="s">
        <v>183</v>
      </c>
      <c r="B96" s="48"/>
      <c r="C96" s="36" t="s">
        <v>184</v>
      </c>
      <c r="D96" s="39">
        <v>53905</v>
      </c>
      <c r="E96" s="39">
        <v>22</v>
      </c>
      <c r="F96" s="39">
        <v>212000</v>
      </c>
      <c r="G96" s="40">
        <v>0.96</v>
      </c>
      <c r="H96" s="40">
        <v>0.95</v>
      </c>
      <c r="I96" s="43">
        <v>15.3</v>
      </c>
      <c r="J96" s="70"/>
      <c r="K96" s="42">
        <v>31000</v>
      </c>
      <c r="L96" s="36" t="s">
        <v>35</v>
      </c>
      <c r="M96" s="36" t="s">
        <v>185</v>
      </c>
    </row>
    <row r="97" spans="1:13" x14ac:dyDescent="0.3">
      <c r="A97" s="19" t="s">
        <v>186</v>
      </c>
      <c r="B97" s="28"/>
      <c r="C97" s="19" t="s">
        <v>184</v>
      </c>
      <c r="D97" s="20">
        <v>133295</v>
      </c>
      <c r="E97" s="20">
        <v>23</v>
      </c>
      <c r="F97" s="20">
        <v>174000</v>
      </c>
      <c r="G97" s="21">
        <v>0.96</v>
      </c>
      <c r="H97" s="21">
        <v>0.96</v>
      </c>
      <c r="I97" s="24">
        <v>38.74</v>
      </c>
      <c r="J97" s="69">
        <v>87</v>
      </c>
      <c r="K97" s="22">
        <v>45000</v>
      </c>
      <c r="L97" s="19" t="s">
        <v>187</v>
      </c>
      <c r="M97" s="19" t="s">
        <v>188</v>
      </c>
    </row>
    <row r="98" spans="1:13" x14ac:dyDescent="0.3">
      <c r="A98" s="36" t="s">
        <v>189</v>
      </c>
      <c r="B98" s="48"/>
      <c r="C98" s="36" t="s">
        <v>184</v>
      </c>
      <c r="D98" s="39">
        <v>39967</v>
      </c>
      <c r="E98" s="39">
        <v>28</v>
      </c>
      <c r="F98" s="39">
        <v>260000</v>
      </c>
      <c r="G98" s="40">
        <v>1</v>
      </c>
      <c r="H98" s="40">
        <v>0.88</v>
      </c>
      <c r="I98" s="43">
        <v>21.18</v>
      </c>
      <c r="J98" s="70"/>
      <c r="K98" s="42">
        <v>47000</v>
      </c>
      <c r="L98" s="36" t="s">
        <v>95</v>
      </c>
      <c r="M98" s="36" t="s">
        <v>190</v>
      </c>
    </row>
    <row r="99" spans="1:13" x14ac:dyDescent="0.3">
      <c r="A99" s="19" t="s">
        <v>191</v>
      </c>
      <c r="B99" s="28"/>
      <c r="C99" s="19" t="s">
        <v>184</v>
      </c>
      <c r="D99" s="20">
        <v>20001</v>
      </c>
      <c r="E99" s="20">
        <v>24</v>
      </c>
      <c r="F99" s="20">
        <v>158000</v>
      </c>
      <c r="G99" s="21">
        <v>0.98</v>
      </c>
      <c r="H99" s="21">
        <v>0.98</v>
      </c>
      <c r="I99" s="24">
        <v>24.32</v>
      </c>
      <c r="J99" s="69"/>
      <c r="K99" s="22">
        <v>75000</v>
      </c>
      <c r="L99" s="19" t="s">
        <v>12</v>
      </c>
      <c r="M99" s="19" t="s">
        <v>192</v>
      </c>
    </row>
    <row r="100" spans="1:13" x14ac:dyDescent="0.3">
      <c r="A100" s="36" t="s">
        <v>193</v>
      </c>
      <c r="B100" s="48"/>
      <c r="C100" s="36" t="s">
        <v>184</v>
      </c>
      <c r="D100" s="39">
        <v>24785</v>
      </c>
      <c r="E100" s="39">
        <v>21</v>
      </c>
      <c r="F100" s="39">
        <v>226000</v>
      </c>
      <c r="G100" s="40">
        <v>0.99</v>
      </c>
      <c r="H100" s="40">
        <v>0.97</v>
      </c>
      <c r="I100" s="43">
        <v>19.760000000000002</v>
      </c>
      <c r="J100" s="70"/>
      <c r="K100" s="42">
        <v>55000</v>
      </c>
      <c r="L100" s="36" t="s">
        <v>194</v>
      </c>
      <c r="M100" s="36" t="s">
        <v>195</v>
      </c>
    </row>
    <row r="101" spans="1:13" x14ac:dyDescent="0.3">
      <c r="A101" s="19" t="s">
        <v>196</v>
      </c>
      <c r="B101" s="28"/>
      <c r="C101" s="19" t="s">
        <v>184</v>
      </c>
      <c r="D101" s="20">
        <v>66333</v>
      </c>
      <c r="E101" s="20">
        <v>29</v>
      </c>
      <c r="F101" s="20">
        <v>357000</v>
      </c>
      <c r="G101" s="21">
        <v>1</v>
      </c>
      <c r="H101" s="21">
        <v>1</v>
      </c>
      <c r="I101" s="24">
        <v>25.46</v>
      </c>
      <c r="J101" s="69"/>
      <c r="K101" s="22">
        <v>53000</v>
      </c>
      <c r="L101" s="19" t="s">
        <v>187</v>
      </c>
      <c r="M101" s="19" t="s">
        <v>197</v>
      </c>
    </row>
    <row r="102" spans="1:13" x14ac:dyDescent="0.3">
      <c r="A102" s="36" t="s">
        <v>198</v>
      </c>
      <c r="B102" s="48"/>
      <c r="C102" s="36" t="s">
        <v>184</v>
      </c>
      <c r="D102" s="39">
        <v>36377</v>
      </c>
      <c r="E102" s="39">
        <v>15</v>
      </c>
      <c r="F102" s="39">
        <v>208000</v>
      </c>
      <c r="G102" s="40">
        <v>0.96</v>
      </c>
      <c r="H102" s="40">
        <v>0.83</v>
      </c>
      <c r="I102" s="43">
        <v>22.79</v>
      </c>
      <c r="J102" s="70"/>
      <c r="K102" s="46"/>
      <c r="L102" s="36" t="s">
        <v>199</v>
      </c>
      <c r="M102" s="36" t="s">
        <v>200</v>
      </c>
    </row>
    <row r="103" spans="1:13" x14ac:dyDescent="0.3">
      <c r="A103" s="19" t="s">
        <v>201</v>
      </c>
      <c r="B103" s="28"/>
      <c r="C103" s="19" t="s">
        <v>184</v>
      </c>
      <c r="D103" s="20">
        <v>55135</v>
      </c>
      <c r="E103" s="20">
        <v>13</v>
      </c>
      <c r="F103" s="20">
        <v>86000</v>
      </c>
      <c r="G103" s="21">
        <v>1</v>
      </c>
      <c r="H103" s="21">
        <v>1</v>
      </c>
      <c r="I103" s="24">
        <v>26.1</v>
      </c>
      <c r="J103" s="69"/>
      <c r="K103" s="22">
        <v>31000</v>
      </c>
      <c r="L103" s="19" t="s">
        <v>202</v>
      </c>
      <c r="M103" s="19" t="s">
        <v>203</v>
      </c>
    </row>
    <row r="104" spans="1:13" x14ac:dyDescent="0.3">
      <c r="A104" s="36" t="s">
        <v>204</v>
      </c>
      <c r="B104" s="48"/>
      <c r="C104" s="36" t="s">
        <v>184</v>
      </c>
      <c r="D104" s="39">
        <v>48403</v>
      </c>
      <c r="E104" s="39">
        <v>14</v>
      </c>
      <c r="F104" s="39">
        <v>239000</v>
      </c>
      <c r="G104" s="40">
        <v>0.97</v>
      </c>
      <c r="H104" s="40">
        <v>0.76</v>
      </c>
      <c r="I104" s="43">
        <v>32.54</v>
      </c>
      <c r="J104" s="70">
        <v>9</v>
      </c>
      <c r="K104" s="42">
        <v>98000</v>
      </c>
      <c r="L104" s="36" t="s">
        <v>12</v>
      </c>
      <c r="M104" s="36" t="s">
        <v>205</v>
      </c>
    </row>
    <row r="105" spans="1:13" x14ac:dyDescent="0.3">
      <c r="A105" s="50"/>
      <c r="B105" s="51"/>
      <c r="C105" s="52" t="s">
        <v>206</v>
      </c>
      <c r="D105" s="53">
        <f>SUM(D96:D104)</f>
        <v>478201</v>
      </c>
      <c r="E105" s="53">
        <f>SUM(E96:E104)</f>
        <v>189</v>
      </c>
      <c r="F105" s="53">
        <f>SUM(F96:F104)</f>
        <v>1920000</v>
      </c>
      <c r="G105" s="54">
        <v>0.98</v>
      </c>
      <c r="H105" s="54">
        <v>0.92</v>
      </c>
      <c r="I105" s="55">
        <v>24.7</v>
      </c>
      <c r="J105" s="73"/>
      <c r="K105" s="50"/>
      <c r="L105" s="50"/>
      <c r="M105" s="50"/>
    </row>
    <row r="106" spans="1:13" x14ac:dyDescent="0.3">
      <c r="A106" s="74"/>
      <c r="B106" s="75"/>
      <c r="C106" s="76"/>
      <c r="D106" s="77"/>
      <c r="E106" s="77"/>
      <c r="F106" s="77"/>
      <c r="G106" s="78"/>
      <c r="H106" s="78"/>
      <c r="I106" s="79"/>
      <c r="J106" s="80"/>
      <c r="K106" s="74"/>
      <c r="L106" s="74"/>
      <c r="M106" s="74"/>
    </row>
    <row r="107" spans="1:13" x14ac:dyDescent="0.3">
      <c r="J107" s="69"/>
    </row>
    <row r="108" spans="1:13" x14ac:dyDescent="0.3">
      <c r="A108" s="1" t="s">
        <v>299</v>
      </c>
      <c r="G108" s="33"/>
      <c r="J108" s="69"/>
    </row>
    <row r="109" spans="1:13" x14ac:dyDescent="0.3">
      <c r="A109" s="36" t="s">
        <v>225</v>
      </c>
      <c r="B109" s="48"/>
      <c r="C109" s="36" t="s">
        <v>226</v>
      </c>
      <c r="D109" s="39">
        <v>177429</v>
      </c>
      <c r="E109" s="39">
        <v>19</v>
      </c>
      <c r="F109" s="39">
        <v>479000</v>
      </c>
      <c r="G109" s="40">
        <v>0.9</v>
      </c>
      <c r="H109" s="40">
        <v>0.85</v>
      </c>
      <c r="I109" s="43">
        <v>34.67</v>
      </c>
      <c r="J109" s="70"/>
      <c r="K109" s="42">
        <v>71000</v>
      </c>
      <c r="L109" s="36" t="s">
        <v>227</v>
      </c>
      <c r="M109" s="81" t="s">
        <v>228</v>
      </c>
    </row>
    <row r="110" spans="1:13" x14ac:dyDescent="0.3">
      <c r="A110" s="19" t="s">
        <v>229</v>
      </c>
      <c r="C110" s="19" t="s">
        <v>226</v>
      </c>
      <c r="D110" s="20">
        <v>35766</v>
      </c>
      <c r="E110" s="20">
        <v>24</v>
      </c>
      <c r="F110" s="20">
        <v>243000</v>
      </c>
      <c r="G110" s="21">
        <v>1</v>
      </c>
      <c r="H110" s="21">
        <v>1</v>
      </c>
      <c r="I110" s="24">
        <v>20.62</v>
      </c>
      <c r="J110" s="69"/>
      <c r="K110" s="22">
        <v>16500</v>
      </c>
      <c r="L110" s="19" t="s">
        <v>24</v>
      </c>
      <c r="M110" s="19" t="s">
        <v>230</v>
      </c>
    </row>
    <row r="111" spans="1:13" x14ac:dyDescent="0.3">
      <c r="A111" s="36" t="s">
        <v>231</v>
      </c>
      <c r="B111" s="37"/>
      <c r="C111" s="36" t="s">
        <v>226</v>
      </c>
      <c r="D111" s="39">
        <v>43429</v>
      </c>
      <c r="E111" s="39">
        <v>29</v>
      </c>
      <c r="F111" s="39">
        <v>398000</v>
      </c>
      <c r="G111" s="40">
        <v>0.91</v>
      </c>
      <c r="H111" s="40">
        <v>0.91</v>
      </c>
      <c r="I111" s="43">
        <v>17.07</v>
      </c>
      <c r="J111" s="70"/>
      <c r="K111" s="42">
        <v>57000</v>
      </c>
      <c r="L111" s="36" t="s">
        <v>12</v>
      </c>
      <c r="M111" s="36" t="s">
        <v>232</v>
      </c>
    </row>
    <row r="112" spans="1:13" x14ac:dyDescent="0.3">
      <c r="A112" s="19" t="s">
        <v>233</v>
      </c>
      <c r="B112" s="23">
        <v>-6</v>
      </c>
      <c r="C112" s="19" t="s">
        <v>226</v>
      </c>
      <c r="D112" s="20">
        <v>138205</v>
      </c>
      <c r="E112" s="20">
        <v>35</v>
      </c>
      <c r="F112" s="20">
        <v>315000</v>
      </c>
      <c r="G112" s="21">
        <v>1</v>
      </c>
      <c r="H112" s="21">
        <v>1</v>
      </c>
      <c r="I112" s="24">
        <v>29.05</v>
      </c>
      <c r="J112" s="69"/>
      <c r="K112" s="8"/>
      <c r="L112" s="19"/>
      <c r="M112" s="19" t="s">
        <v>234</v>
      </c>
    </row>
    <row r="113" spans="1:27" x14ac:dyDescent="0.3">
      <c r="A113" s="36" t="s">
        <v>235</v>
      </c>
      <c r="B113" s="37"/>
      <c r="C113" s="36" t="s">
        <v>226</v>
      </c>
      <c r="D113" s="39">
        <v>19656</v>
      </c>
      <c r="E113" s="39">
        <v>4</v>
      </c>
      <c r="F113" s="39">
        <v>33000</v>
      </c>
      <c r="G113" s="40">
        <v>1</v>
      </c>
      <c r="H113" s="40">
        <v>0.91</v>
      </c>
      <c r="I113" s="43">
        <v>55.48</v>
      </c>
      <c r="J113" s="70"/>
      <c r="K113" s="46"/>
      <c r="L113" s="36"/>
      <c r="M113" s="36"/>
    </row>
    <row r="114" spans="1:27" x14ac:dyDescent="0.3">
      <c r="A114" s="19" t="s">
        <v>236</v>
      </c>
      <c r="C114" s="19" t="s">
        <v>226</v>
      </c>
      <c r="D114" s="20">
        <v>23828</v>
      </c>
      <c r="E114" s="20">
        <v>13</v>
      </c>
      <c r="F114" s="20">
        <v>43000</v>
      </c>
      <c r="G114" s="21">
        <v>1</v>
      </c>
      <c r="H114" s="21">
        <v>0.78</v>
      </c>
      <c r="I114" s="24">
        <v>47.89</v>
      </c>
      <c r="J114" s="69"/>
      <c r="K114" s="8"/>
      <c r="L114" s="19"/>
      <c r="M114" s="19"/>
    </row>
    <row r="115" spans="1:27" x14ac:dyDescent="0.3">
      <c r="A115" s="36" t="s">
        <v>237</v>
      </c>
      <c r="B115" s="37"/>
      <c r="C115" s="36" t="s">
        <v>226</v>
      </c>
      <c r="D115" s="39">
        <v>27185</v>
      </c>
      <c r="E115" s="39">
        <v>7</v>
      </c>
      <c r="F115" s="39">
        <v>80000</v>
      </c>
      <c r="G115" s="40">
        <v>0.98</v>
      </c>
      <c r="H115" s="40">
        <v>0.98</v>
      </c>
      <c r="I115" s="43">
        <v>24.55</v>
      </c>
      <c r="J115" s="68"/>
      <c r="K115" s="42">
        <v>54000</v>
      </c>
      <c r="L115" s="36" t="s">
        <v>12</v>
      </c>
      <c r="M115" s="36"/>
    </row>
    <row r="116" spans="1:27" x14ac:dyDescent="0.3">
      <c r="A116" s="50"/>
      <c r="B116" s="51"/>
      <c r="C116" s="52" t="s">
        <v>238</v>
      </c>
      <c r="D116" s="53">
        <f>SUM(D109:D115)</f>
        <v>465498</v>
      </c>
      <c r="E116" s="53">
        <f>SUM(E109:E115)</f>
        <v>131</v>
      </c>
      <c r="F116" s="53">
        <f>SUM(F109:F115)</f>
        <v>1591000</v>
      </c>
      <c r="G116" s="54">
        <v>0.95</v>
      </c>
      <c r="H116" s="54">
        <v>0.92</v>
      </c>
      <c r="I116" s="55">
        <v>26.98</v>
      </c>
      <c r="J116" s="73"/>
      <c r="K116" s="50"/>
      <c r="L116" s="50"/>
      <c r="M116" s="50"/>
    </row>
    <row r="118" spans="1:27" x14ac:dyDescent="0.3">
      <c r="A118" s="1" t="s">
        <v>239</v>
      </c>
      <c r="B118" s="28"/>
      <c r="C118" s="19"/>
      <c r="D118" s="31"/>
      <c r="E118" s="31"/>
      <c r="F118" s="31"/>
      <c r="G118" s="33"/>
      <c r="H118" s="26"/>
      <c r="I118" s="24"/>
      <c r="J118" s="69"/>
      <c r="K118" s="8"/>
      <c r="L118" s="30"/>
      <c r="M118" s="30"/>
      <c r="N118" s="30"/>
      <c r="O118" s="30"/>
      <c r="P118" s="30"/>
      <c r="Q118" s="30"/>
      <c r="R118" s="30"/>
      <c r="S118" s="30"/>
      <c r="T118" s="30"/>
      <c r="U118" s="30"/>
      <c r="V118" s="30"/>
      <c r="W118" s="30"/>
      <c r="X118" s="30"/>
      <c r="Y118" s="30"/>
      <c r="Z118" s="30"/>
      <c r="AA118" s="30"/>
    </row>
    <row r="119" spans="1:27" x14ac:dyDescent="0.3">
      <c r="A119" s="36" t="s">
        <v>240</v>
      </c>
      <c r="B119" s="44">
        <v>-8</v>
      </c>
      <c r="C119" s="36" t="s">
        <v>241</v>
      </c>
      <c r="D119" s="39">
        <v>206465</v>
      </c>
      <c r="E119" s="39">
        <v>3</v>
      </c>
      <c r="F119" s="39">
        <v>278000</v>
      </c>
      <c r="G119" s="40">
        <v>1</v>
      </c>
      <c r="H119" s="40">
        <v>1</v>
      </c>
      <c r="I119" s="43">
        <v>50.24</v>
      </c>
      <c r="J119" s="70"/>
      <c r="K119" s="46"/>
      <c r="L119" s="36"/>
      <c r="M119" s="36" t="s">
        <v>242</v>
      </c>
      <c r="N119" s="30"/>
      <c r="O119" s="30"/>
      <c r="P119" s="30"/>
      <c r="Q119" s="30"/>
      <c r="R119" s="30"/>
      <c r="S119" s="30"/>
      <c r="T119" s="30"/>
      <c r="U119" s="30"/>
      <c r="V119" s="30"/>
      <c r="W119" s="30"/>
      <c r="X119" s="30"/>
      <c r="Y119" s="30"/>
      <c r="Z119" s="30"/>
      <c r="AA119" s="30"/>
    </row>
    <row r="120" spans="1:27" x14ac:dyDescent="0.3">
      <c r="A120" s="19" t="s">
        <v>243</v>
      </c>
      <c r="B120" s="28"/>
      <c r="C120" s="19" t="s">
        <v>241</v>
      </c>
      <c r="D120" s="20">
        <v>76487</v>
      </c>
      <c r="E120" s="20">
        <v>17</v>
      </c>
      <c r="F120" s="20">
        <v>187000</v>
      </c>
      <c r="G120" s="21">
        <v>0.98</v>
      </c>
      <c r="H120" s="21">
        <v>0.98</v>
      </c>
      <c r="I120" s="24">
        <v>25.59</v>
      </c>
      <c r="J120" s="69"/>
      <c r="K120" s="22">
        <v>44000</v>
      </c>
      <c r="L120" s="19" t="s">
        <v>24</v>
      </c>
      <c r="M120" s="19" t="s">
        <v>55</v>
      </c>
      <c r="N120" s="30"/>
      <c r="O120" s="30"/>
      <c r="P120" s="30"/>
      <c r="Q120" s="30"/>
      <c r="R120" s="30"/>
      <c r="S120" s="30"/>
      <c r="T120" s="30"/>
      <c r="U120" s="30"/>
      <c r="V120" s="30"/>
      <c r="W120" s="30"/>
      <c r="X120" s="30"/>
      <c r="Y120" s="30"/>
      <c r="Z120" s="30"/>
      <c r="AA120" s="30"/>
    </row>
    <row r="121" spans="1:27" x14ac:dyDescent="0.3">
      <c r="A121" s="36" t="s">
        <v>244</v>
      </c>
      <c r="B121" s="48"/>
      <c r="C121" s="36" t="s">
        <v>241</v>
      </c>
      <c r="D121" s="39">
        <v>190746</v>
      </c>
      <c r="E121" s="39">
        <v>41</v>
      </c>
      <c r="F121" s="39">
        <v>391000</v>
      </c>
      <c r="G121" s="40">
        <v>1</v>
      </c>
      <c r="H121" s="40">
        <v>0.98</v>
      </c>
      <c r="I121" s="43">
        <v>33.700000000000003</v>
      </c>
      <c r="J121" s="70"/>
      <c r="K121" s="46"/>
      <c r="L121" s="36"/>
      <c r="M121" s="36" t="s">
        <v>245</v>
      </c>
      <c r="N121" s="30"/>
      <c r="O121" s="30"/>
      <c r="P121" s="30"/>
      <c r="Q121" s="30"/>
      <c r="R121" s="30"/>
      <c r="S121" s="30"/>
      <c r="T121" s="30"/>
      <c r="U121" s="30"/>
      <c r="V121" s="30"/>
      <c r="W121" s="30"/>
      <c r="X121" s="30"/>
      <c r="Y121" s="30"/>
      <c r="Z121" s="30"/>
      <c r="AA121" s="30"/>
    </row>
    <row r="122" spans="1:27" x14ac:dyDescent="0.3">
      <c r="A122" s="19" t="s">
        <v>246</v>
      </c>
      <c r="B122" s="28"/>
      <c r="C122" s="19" t="s">
        <v>241</v>
      </c>
      <c r="D122" s="20">
        <v>106378</v>
      </c>
      <c r="E122" s="20">
        <v>67</v>
      </c>
      <c r="F122" s="20">
        <v>431000</v>
      </c>
      <c r="G122" s="21">
        <v>0.99</v>
      </c>
      <c r="H122" s="21">
        <v>0.99</v>
      </c>
      <c r="I122" s="24">
        <v>30.53</v>
      </c>
      <c r="J122" s="69"/>
      <c r="K122" s="22">
        <v>12000</v>
      </c>
      <c r="L122" s="19" t="s">
        <v>247</v>
      </c>
      <c r="M122" s="19" t="s">
        <v>248</v>
      </c>
      <c r="N122" s="30"/>
      <c r="O122" s="30"/>
      <c r="P122" s="30"/>
      <c r="Q122" s="30"/>
      <c r="R122" s="30"/>
      <c r="S122" s="30"/>
      <c r="T122" s="30"/>
      <c r="U122" s="30"/>
      <c r="V122" s="30"/>
      <c r="W122" s="30"/>
      <c r="X122" s="30"/>
      <c r="Y122" s="30"/>
      <c r="Z122" s="30"/>
      <c r="AA122" s="30"/>
    </row>
    <row r="123" spans="1:27" x14ac:dyDescent="0.3">
      <c r="A123" s="59"/>
      <c r="B123" s="82"/>
      <c r="C123" s="59" t="s">
        <v>249</v>
      </c>
      <c r="D123" s="60">
        <f>SUM(D119:D122)</f>
        <v>580076</v>
      </c>
      <c r="E123" s="60">
        <f>SUM(E119:E122)</f>
        <v>128</v>
      </c>
      <c r="F123" s="60">
        <f>SUM(F119:F122)</f>
        <v>1287000</v>
      </c>
      <c r="G123" s="61">
        <v>0.99</v>
      </c>
      <c r="H123" s="61">
        <v>0.99</v>
      </c>
      <c r="I123" s="62">
        <v>35.1</v>
      </c>
      <c r="J123" s="83"/>
      <c r="K123" s="84"/>
      <c r="L123" s="57"/>
      <c r="M123" s="57"/>
      <c r="N123" s="30"/>
      <c r="O123" s="30"/>
      <c r="P123" s="30"/>
      <c r="Q123" s="30"/>
      <c r="R123" s="30"/>
      <c r="S123" s="30"/>
      <c r="T123" s="30"/>
      <c r="U123" s="30"/>
      <c r="V123" s="30"/>
      <c r="W123" s="30"/>
      <c r="X123" s="30"/>
      <c r="Y123" s="30"/>
      <c r="Z123" s="30"/>
      <c r="AA123" s="30"/>
    </row>
    <row r="125" spans="1:27" x14ac:dyDescent="0.3">
      <c r="A125" s="1" t="s">
        <v>300</v>
      </c>
      <c r="B125" s="28"/>
      <c r="C125" s="19"/>
      <c r="D125" s="31"/>
      <c r="F125" s="31"/>
      <c r="G125" s="33"/>
      <c r="J125" s="69"/>
    </row>
    <row r="126" spans="1:27" x14ac:dyDescent="0.3">
      <c r="A126" s="36" t="s">
        <v>250</v>
      </c>
      <c r="B126" s="48"/>
      <c r="C126" s="36" t="s">
        <v>251</v>
      </c>
      <c r="D126" s="39">
        <v>38127</v>
      </c>
      <c r="E126" s="39">
        <v>14</v>
      </c>
      <c r="F126" s="39">
        <v>168000</v>
      </c>
      <c r="G126" s="40">
        <v>0.97</v>
      </c>
      <c r="H126" s="40">
        <v>0.97</v>
      </c>
      <c r="I126" s="43">
        <v>21.52</v>
      </c>
      <c r="J126" s="70"/>
      <c r="K126" s="46"/>
      <c r="L126" s="36"/>
      <c r="M126" s="36" t="s">
        <v>252</v>
      </c>
    </row>
    <row r="127" spans="1:27" x14ac:dyDescent="0.3">
      <c r="A127" s="19" t="s">
        <v>253</v>
      </c>
      <c r="B127" s="28"/>
      <c r="C127" s="19" t="s">
        <v>251</v>
      </c>
      <c r="D127" s="20">
        <v>42033</v>
      </c>
      <c r="E127" s="20">
        <v>21</v>
      </c>
      <c r="F127" s="20">
        <v>258000</v>
      </c>
      <c r="G127" s="21">
        <v>0.93</v>
      </c>
      <c r="H127" s="21">
        <v>0.93</v>
      </c>
      <c r="I127" s="24">
        <v>18.96</v>
      </c>
      <c r="J127" s="69"/>
      <c r="K127" s="8"/>
      <c r="L127" s="19"/>
      <c r="M127" s="19" t="s">
        <v>254</v>
      </c>
    </row>
    <row r="128" spans="1:27" x14ac:dyDescent="0.3">
      <c r="A128" s="36" t="s">
        <v>255</v>
      </c>
      <c r="B128" s="48"/>
      <c r="C128" s="36" t="s">
        <v>251</v>
      </c>
      <c r="D128" s="39">
        <v>17415</v>
      </c>
      <c r="E128" s="39">
        <v>11</v>
      </c>
      <c r="F128" s="39">
        <v>141000</v>
      </c>
      <c r="G128" s="40">
        <v>1</v>
      </c>
      <c r="H128" s="40">
        <v>1</v>
      </c>
      <c r="I128" s="43">
        <v>16.62</v>
      </c>
      <c r="J128" s="68"/>
      <c r="K128" s="42">
        <v>63000</v>
      </c>
      <c r="L128" s="36" t="s">
        <v>256</v>
      </c>
      <c r="M128" s="36" t="s">
        <v>257</v>
      </c>
    </row>
    <row r="129" spans="1:13" x14ac:dyDescent="0.3">
      <c r="A129" s="19" t="s">
        <v>258</v>
      </c>
      <c r="B129" s="28"/>
      <c r="C129" s="19" t="s">
        <v>251</v>
      </c>
      <c r="D129" s="20">
        <v>123080</v>
      </c>
      <c r="E129" s="20">
        <v>17</v>
      </c>
      <c r="F129" s="20">
        <v>211000</v>
      </c>
      <c r="G129" s="21">
        <v>0.98</v>
      </c>
      <c r="H129" s="21">
        <v>0.92</v>
      </c>
      <c r="I129" s="24">
        <v>22</v>
      </c>
      <c r="J129" s="69"/>
      <c r="K129" s="22">
        <v>86000</v>
      </c>
      <c r="L129" s="19" t="s">
        <v>259</v>
      </c>
      <c r="M129" s="19" t="s">
        <v>260</v>
      </c>
    </row>
    <row r="130" spans="1:13" x14ac:dyDescent="0.3">
      <c r="A130" s="59"/>
      <c r="B130" s="82"/>
      <c r="C130" s="59" t="s">
        <v>261</v>
      </c>
      <c r="D130" s="60">
        <f>SUM(D126:D129)</f>
        <v>220655</v>
      </c>
      <c r="E130" s="60">
        <f>SUM(E126:E129)</f>
        <v>63</v>
      </c>
      <c r="F130" s="60">
        <f>SUM(F126:F129)</f>
        <v>778000</v>
      </c>
      <c r="G130" s="61">
        <v>0.97</v>
      </c>
      <c r="H130" s="61">
        <v>0.95</v>
      </c>
      <c r="I130" s="62">
        <v>19.88</v>
      </c>
      <c r="J130" s="83"/>
      <c r="K130" s="63"/>
      <c r="L130" s="63"/>
      <c r="M130" s="63"/>
    </row>
    <row r="132" spans="1:13" x14ac:dyDescent="0.3">
      <c r="A132" s="1" t="s">
        <v>301</v>
      </c>
      <c r="B132" s="28"/>
      <c r="C132" s="19"/>
      <c r="D132" s="31"/>
      <c r="E132" s="31"/>
      <c r="F132" s="31"/>
      <c r="G132" s="33"/>
      <c r="J132" s="69"/>
    </row>
    <row r="133" spans="1:13" x14ac:dyDescent="0.3">
      <c r="A133" s="36" t="s">
        <v>262</v>
      </c>
      <c r="B133" s="48"/>
      <c r="C133" s="36" t="s">
        <v>263</v>
      </c>
      <c r="D133" s="39">
        <v>78566</v>
      </c>
      <c r="E133" s="39">
        <v>40</v>
      </c>
      <c r="F133" s="39">
        <v>487000</v>
      </c>
      <c r="G133" s="40">
        <v>0.91</v>
      </c>
      <c r="H133" s="45">
        <v>0.91</v>
      </c>
      <c r="I133" s="43">
        <v>29.95</v>
      </c>
      <c r="J133" s="68"/>
      <c r="K133" s="42">
        <v>99000</v>
      </c>
      <c r="L133" s="36" t="s">
        <v>264</v>
      </c>
      <c r="M133" s="36" t="s">
        <v>265</v>
      </c>
    </row>
    <row r="134" spans="1:13" x14ac:dyDescent="0.3">
      <c r="A134" s="19" t="s">
        <v>266</v>
      </c>
      <c r="B134" s="23">
        <v>-5</v>
      </c>
      <c r="C134" s="19" t="s">
        <v>267</v>
      </c>
      <c r="D134" s="20">
        <v>185438</v>
      </c>
      <c r="E134" s="20">
        <v>41</v>
      </c>
      <c r="F134" s="20">
        <v>603000</v>
      </c>
      <c r="G134" s="21">
        <v>0.99</v>
      </c>
      <c r="H134" s="26">
        <v>0.96</v>
      </c>
      <c r="I134" s="24">
        <v>18.82</v>
      </c>
      <c r="K134" s="35">
        <v>82000</v>
      </c>
      <c r="L134" s="30" t="s">
        <v>268</v>
      </c>
      <c r="M134" s="25" t="s">
        <v>269</v>
      </c>
    </row>
    <row r="135" spans="1:13" x14ac:dyDescent="0.3">
      <c r="A135" s="36" t="s">
        <v>270</v>
      </c>
      <c r="B135" s="48"/>
      <c r="C135" s="36" t="s">
        <v>271</v>
      </c>
      <c r="D135" s="39">
        <v>21714</v>
      </c>
      <c r="E135" s="39">
        <v>20</v>
      </c>
      <c r="F135" s="39">
        <v>205000</v>
      </c>
      <c r="G135" s="40">
        <v>0.85</v>
      </c>
      <c r="H135" s="45">
        <v>0.85</v>
      </c>
      <c r="I135" s="43">
        <v>14.68</v>
      </c>
      <c r="J135" s="68"/>
      <c r="K135" s="42">
        <v>69000</v>
      </c>
      <c r="L135" s="36" t="s">
        <v>272</v>
      </c>
      <c r="M135" s="36" t="s">
        <v>273</v>
      </c>
    </row>
    <row r="136" spans="1:13" x14ac:dyDescent="0.3">
      <c r="A136" s="19" t="s">
        <v>274</v>
      </c>
      <c r="B136" s="23">
        <v>-4</v>
      </c>
      <c r="C136" s="19" t="s">
        <v>275</v>
      </c>
      <c r="D136" s="20">
        <v>8705</v>
      </c>
      <c r="E136" s="20">
        <v>11</v>
      </c>
      <c r="F136" s="20">
        <v>126000</v>
      </c>
      <c r="G136" s="21">
        <v>0.98</v>
      </c>
      <c r="H136" s="26">
        <v>0.98</v>
      </c>
      <c r="I136" s="24">
        <v>20.420000000000002</v>
      </c>
      <c r="K136" s="22">
        <v>75000</v>
      </c>
      <c r="L136" s="19" t="s">
        <v>12</v>
      </c>
      <c r="M136" s="19" t="s">
        <v>276</v>
      </c>
    </row>
    <row r="137" spans="1:13" x14ac:dyDescent="0.3">
      <c r="A137" s="36" t="s">
        <v>277</v>
      </c>
      <c r="B137" s="48" t="s">
        <v>84</v>
      </c>
      <c r="C137" s="36" t="s">
        <v>267</v>
      </c>
      <c r="D137" s="39">
        <v>88264</v>
      </c>
      <c r="E137" s="39">
        <v>18</v>
      </c>
      <c r="F137" s="39">
        <v>305000</v>
      </c>
      <c r="G137" s="40">
        <v>0.88</v>
      </c>
      <c r="H137" s="45">
        <v>0.83</v>
      </c>
      <c r="I137" s="43">
        <v>36.78</v>
      </c>
      <c r="J137" s="68"/>
      <c r="K137" s="46"/>
      <c r="L137" s="56"/>
      <c r="M137" s="85" t="s">
        <v>278</v>
      </c>
    </row>
    <row r="138" spans="1:13" x14ac:dyDescent="0.3">
      <c r="A138" s="19" t="s">
        <v>279</v>
      </c>
      <c r="B138" s="28"/>
      <c r="C138" s="19" t="s">
        <v>280</v>
      </c>
      <c r="D138" s="20">
        <v>264884</v>
      </c>
      <c r="E138" s="20">
        <v>59</v>
      </c>
      <c r="F138" s="20">
        <v>552000</v>
      </c>
      <c r="G138" s="21">
        <v>0.95</v>
      </c>
      <c r="H138" s="26">
        <v>0.92</v>
      </c>
      <c r="I138" s="24">
        <v>37.14</v>
      </c>
      <c r="K138" s="22">
        <v>12000</v>
      </c>
      <c r="L138" s="19" t="s">
        <v>281</v>
      </c>
      <c r="M138" s="34" t="s">
        <v>282</v>
      </c>
    </row>
    <row r="139" spans="1:13" x14ac:dyDescent="0.3">
      <c r="A139" s="36" t="s">
        <v>283</v>
      </c>
      <c r="B139" s="48"/>
      <c r="C139" s="36" t="s">
        <v>263</v>
      </c>
      <c r="D139" s="39">
        <v>41068</v>
      </c>
      <c r="E139" s="39">
        <v>15</v>
      </c>
      <c r="F139" s="39">
        <v>168000</v>
      </c>
      <c r="G139" s="40">
        <v>0.99</v>
      </c>
      <c r="H139" s="45">
        <v>0.99</v>
      </c>
      <c r="I139" s="43">
        <v>21.73</v>
      </c>
      <c r="J139" s="68"/>
      <c r="K139" s="42">
        <v>32000</v>
      </c>
      <c r="L139" s="36" t="s">
        <v>52</v>
      </c>
      <c r="M139" s="36" t="s">
        <v>284</v>
      </c>
    </row>
    <row r="140" spans="1:13" x14ac:dyDescent="0.3">
      <c r="A140" s="19" t="s">
        <v>285</v>
      </c>
      <c r="B140" s="28"/>
      <c r="C140" s="19" t="s">
        <v>286</v>
      </c>
      <c r="D140" s="20">
        <v>109146</v>
      </c>
      <c r="E140" s="20">
        <v>37</v>
      </c>
      <c r="F140" s="20">
        <v>463000</v>
      </c>
      <c r="G140" s="21">
        <v>0.98</v>
      </c>
      <c r="H140" s="26">
        <v>0.97</v>
      </c>
      <c r="I140" s="24">
        <v>23.49</v>
      </c>
      <c r="K140" s="22">
        <v>66000</v>
      </c>
      <c r="L140" s="19" t="s">
        <v>272</v>
      </c>
      <c r="M140" s="19" t="s">
        <v>287</v>
      </c>
    </row>
    <row r="141" spans="1:13" x14ac:dyDescent="0.3">
      <c r="A141" s="36" t="s">
        <v>288</v>
      </c>
      <c r="B141" s="37"/>
      <c r="C141" s="36" t="s">
        <v>289</v>
      </c>
      <c r="D141" s="86">
        <v>145246</v>
      </c>
      <c r="E141" s="86">
        <v>48</v>
      </c>
      <c r="F141" s="39">
        <v>452000</v>
      </c>
      <c r="G141" s="87">
        <v>0.96</v>
      </c>
      <c r="H141" s="45">
        <v>0.96</v>
      </c>
      <c r="I141" s="43">
        <v>26.43</v>
      </c>
      <c r="J141" s="68"/>
      <c r="K141" s="46"/>
      <c r="L141" s="56"/>
      <c r="M141" s="81" t="s">
        <v>290</v>
      </c>
    </row>
    <row r="142" spans="1:13" x14ac:dyDescent="0.3">
      <c r="A142" s="52"/>
      <c r="B142" s="64"/>
      <c r="C142" s="52" t="s">
        <v>291</v>
      </c>
      <c r="D142" s="53">
        <f>SUM(D133:D141)</f>
        <v>943031</v>
      </c>
      <c r="E142" s="53">
        <f>SUM(E133:E141)</f>
        <v>289</v>
      </c>
      <c r="F142" s="53">
        <f>SUM(F133:F141)</f>
        <v>3361000</v>
      </c>
      <c r="G142" s="54">
        <v>0.95</v>
      </c>
      <c r="H142" s="88">
        <v>0.93</v>
      </c>
      <c r="I142" s="55">
        <v>26.51</v>
      </c>
      <c r="J142" s="73"/>
      <c r="K142" s="50"/>
      <c r="L142" s="50"/>
      <c r="M142" s="50"/>
    </row>
    <row r="144" spans="1:13" s="9" customFormat="1" ht="13.5" thickBot="1" x14ac:dyDescent="0.35">
      <c r="A144" s="92" t="s">
        <v>292</v>
      </c>
      <c r="B144" s="93"/>
      <c r="C144" s="94"/>
      <c r="D144" s="91">
        <f>D142+D130+D116+D93+D105+D83+D65+D42+D123</f>
        <v>11639902</v>
      </c>
      <c r="E144" s="91">
        <f>E142+E130+E116+E93+E105+E83+E65+E42+E123</f>
        <v>2318</v>
      </c>
      <c r="F144" s="91">
        <f>F142+F130+F116+F93+F105+F83+F65+F42+F123</f>
        <v>28798000</v>
      </c>
      <c r="G144" s="95">
        <v>0.96</v>
      </c>
      <c r="H144" s="95">
        <v>0.94</v>
      </c>
      <c r="I144" s="96">
        <v>32.79</v>
      </c>
      <c r="J144" s="97">
        <f>SUM(J13:J143)</f>
        <v>2678</v>
      </c>
      <c r="K144" s="94"/>
      <c r="L144" s="94"/>
      <c r="M144" s="94"/>
    </row>
    <row r="145" spans="1:13" ht="13.5" thickTop="1" x14ac:dyDescent="0.3">
      <c r="D145" s="89"/>
      <c r="E145" s="89"/>
      <c r="F145" s="89"/>
      <c r="G145" s="90"/>
    </row>
    <row r="146" spans="1:13" x14ac:dyDescent="0.3">
      <c r="A146" s="3" t="s">
        <v>308</v>
      </c>
      <c r="D146" s="20"/>
    </row>
    <row r="147" spans="1:13" x14ac:dyDescent="0.3">
      <c r="A147" s="99" t="s">
        <v>309</v>
      </c>
      <c r="B147" s="99"/>
      <c r="C147" s="99"/>
      <c r="D147" s="99"/>
      <c r="E147" s="99"/>
      <c r="F147" s="99"/>
      <c r="G147" s="99"/>
      <c r="H147" s="99"/>
      <c r="I147" s="99"/>
      <c r="J147" s="99"/>
      <c r="K147" s="99"/>
      <c r="L147" s="99"/>
      <c r="M147" s="99"/>
    </row>
    <row r="148" spans="1:13" x14ac:dyDescent="0.3">
      <c r="A148" s="99" t="s">
        <v>310</v>
      </c>
      <c r="B148" s="99"/>
      <c r="C148" s="99"/>
      <c r="D148" s="99"/>
      <c r="E148" s="99"/>
      <c r="F148" s="99"/>
      <c r="G148" s="99"/>
      <c r="H148" s="99"/>
      <c r="I148" s="99"/>
      <c r="J148" s="99"/>
      <c r="K148" s="99"/>
      <c r="L148" s="99"/>
      <c r="M148" s="99"/>
    </row>
    <row r="149" spans="1:13" x14ac:dyDescent="0.3">
      <c r="A149" s="99" t="s">
        <v>311</v>
      </c>
      <c r="B149" s="99"/>
      <c r="C149" s="99"/>
      <c r="D149" s="99"/>
      <c r="E149" s="99"/>
      <c r="F149" s="99"/>
      <c r="G149" s="99"/>
      <c r="H149" s="99"/>
      <c r="I149" s="99"/>
      <c r="J149" s="99"/>
      <c r="K149" s="99"/>
      <c r="L149" s="99"/>
      <c r="M149" s="99"/>
    </row>
    <row r="150" spans="1:13" x14ac:dyDescent="0.3">
      <c r="A150" s="99" t="s">
        <v>312</v>
      </c>
      <c r="B150" s="99"/>
      <c r="C150" s="99"/>
      <c r="D150" s="99"/>
      <c r="E150" s="99"/>
      <c r="F150" s="99"/>
      <c r="G150" s="99"/>
      <c r="H150" s="99"/>
      <c r="I150" s="99"/>
      <c r="J150" s="99"/>
      <c r="K150" s="99"/>
      <c r="L150" s="99"/>
      <c r="M150" s="99"/>
    </row>
    <row r="151" spans="1:13" x14ac:dyDescent="0.3">
      <c r="A151" s="99" t="s">
        <v>313</v>
      </c>
      <c r="B151" s="99"/>
      <c r="C151" s="99"/>
      <c r="D151" s="99"/>
      <c r="E151" s="99"/>
      <c r="F151" s="99"/>
      <c r="G151" s="99"/>
      <c r="H151" s="99"/>
      <c r="I151" s="99"/>
      <c r="J151" s="99"/>
      <c r="K151" s="99"/>
      <c r="L151" s="99"/>
      <c r="M151" s="99"/>
    </row>
    <row r="152" spans="1:13" x14ac:dyDescent="0.3">
      <c r="A152" s="99" t="s">
        <v>314</v>
      </c>
      <c r="B152" s="99"/>
      <c r="C152" s="99"/>
      <c r="D152" s="99"/>
      <c r="E152" s="99"/>
      <c r="F152" s="99"/>
      <c r="G152" s="99"/>
      <c r="H152" s="99"/>
      <c r="I152" s="99"/>
      <c r="J152" s="99"/>
      <c r="K152" s="99"/>
      <c r="L152" s="99"/>
      <c r="M152" s="99"/>
    </row>
    <row r="153" spans="1:13" x14ac:dyDescent="0.3">
      <c r="A153" s="99" t="s">
        <v>315</v>
      </c>
      <c r="B153" s="99"/>
      <c r="C153" s="99"/>
      <c r="D153" s="99"/>
      <c r="E153" s="99"/>
      <c r="F153" s="99"/>
      <c r="G153" s="99"/>
      <c r="H153" s="99"/>
      <c r="I153" s="99"/>
      <c r="J153" s="99"/>
      <c r="K153" s="99"/>
      <c r="L153" s="99"/>
      <c r="M153" s="99"/>
    </row>
    <row r="154" spans="1:13" x14ac:dyDescent="0.3">
      <c r="A154" s="99" t="s">
        <v>316</v>
      </c>
      <c r="B154" s="99"/>
      <c r="C154" s="99"/>
      <c r="D154" s="99"/>
      <c r="E154" s="99"/>
      <c r="F154" s="99"/>
      <c r="G154" s="99"/>
      <c r="H154" s="99"/>
      <c r="I154" s="99"/>
      <c r="J154" s="99"/>
      <c r="K154" s="99"/>
      <c r="L154" s="99"/>
      <c r="M154" s="99"/>
    </row>
    <row r="155" spans="1:13" x14ac:dyDescent="0.3">
      <c r="A155" s="99" t="s">
        <v>317</v>
      </c>
      <c r="B155" s="99"/>
      <c r="C155" s="99"/>
      <c r="D155" s="99"/>
      <c r="E155" s="99"/>
      <c r="F155" s="99"/>
      <c r="G155" s="99"/>
      <c r="H155" s="99"/>
      <c r="I155" s="99"/>
      <c r="J155" s="99"/>
      <c r="K155" s="99"/>
      <c r="L155" s="99"/>
      <c r="M155" s="99"/>
    </row>
  </sheetData>
  <mergeCells count="9">
    <mergeCell ref="A147:M147"/>
    <mergeCell ref="A148:M148"/>
    <mergeCell ref="A149:M149"/>
    <mergeCell ref="A150:M150"/>
    <mergeCell ref="A151:M151"/>
    <mergeCell ref="A152:M152"/>
    <mergeCell ref="A153:M153"/>
    <mergeCell ref="A154:M154"/>
    <mergeCell ref="A155:M155"/>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20" ma:contentTypeDescription="Create a new document." ma:contentTypeScope="" ma:versionID="d5da649c6b0a68379d7cbf392ae4beeb">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e86bf487e77c72e867bff3af6d2d868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f2faf6-4076-4ea2-ad4d-46bc311ee023">
      <Terms xmlns="http://schemas.microsoft.com/office/infopath/2007/PartnerControls"/>
    </lcf76f155ced4ddcb4097134ff3c332f>
    <TaxCatchAll xmlns="35c59d81-c1fa-4c05-967e-4aa433cdcf0a" xsi:nil="true"/>
  </documentManagement>
</p:properties>
</file>

<file path=customXml/itemProps1.xml><?xml version="1.0" encoding="utf-8"?>
<ds:datastoreItem xmlns:ds="http://schemas.openxmlformats.org/officeDocument/2006/customXml" ds:itemID="{4C3A4867-3179-4FFC-940D-51BDB1145FA9}"/>
</file>

<file path=customXml/itemProps2.xml><?xml version="1.0" encoding="utf-8"?>
<ds:datastoreItem xmlns:ds="http://schemas.openxmlformats.org/officeDocument/2006/customXml" ds:itemID="{F5796C04-AA7A-4419-943F-4D36EB179D06}"/>
</file>

<file path=customXml/itemProps3.xml><?xml version="1.0" encoding="utf-8"?>
<ds:datastoreItem xmlns:ds="http://schemas.openxmlformats.org/officeDocument/2006/customXml" ds:itemID="{F8136651-B0A9-4365-8764-86DF27D2A1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2026-02-12T20:05:16Z</dcterms:created>
  <dcterms:modified xsi:type="dcterms:W3CDTF">2026-02-12T20:05:16Z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0x010100D68E15A104EDC849B392C83574FB31C6</vt:lpwstr>
  </property>
</Properties>
</file>